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84" windowWidth="14904" windowHeight="8388"/>
  </bookViews>
  <sheets>
    <sheet name="하단열외군" sheetId="2" r:id="rId1"/>
    <sheet name="정상군" sheetId="1" r:id="rId2"/>
    <sheet name="상단열외군" sheetId="3" r:id="rId3"/>
  </sheets>
  <calcPr calcId="144525"/>
</workbook>
</file>

<file path=xl/calcChain.xml><?xml version="1.0" encoding="utf-8"?>
<calcChain xmlns="http://schemas.openxmlformats.org/spreadsheetml/2006/main">
  <c r="C50" i="3" l="1"/>
  <c r="D45" i="3"/>
  <c r="D43" i="3"/>
  <c r="C50" i="1"/>
  <c r="D45" i="1"/>
  <c r="D43" i="1"/>
  <c r="D45" i="2"/>
  <c r="C53" i="3" l="1"/>
  <c r="C53" i="1"/>
  <c r="D43" i="2"/>
  <c r="C50" i="2" s="1"/>
  <c r="C53" i="2" s="1"/>
</calcChain>
</file>

<file path=xl/sharedStrings.xml><?xml version="1.0" encoding="utf-8"?>
<sst xmlns="http://schemas.openxmlformats.org/spreadsheetml/2006/main" count="140" uniqueCount="47">
  <si>
    <t>요양기관</t>
    <phoneticPr fontId="2" type="noConversion"/>
  </si>
  <si>
    <t>질병군</t>
    <phoneticPr fontId="2" type="noConversion"/>
  </si>
  <si>
    <t>【{질병군별 점수×고정비율}＋{질병군별 점수×(1-고정비율)×가입자 등의 입원</t>
  </si>
  <si>
    <t>일수/질병군별 평균 입원일수}】× 20/100 ＋【질병군별 점수】× 80/100</t>
  </si>
  <si>
    <t>정상군</t>
    <phoneticPr fontId="2" type="noConversion"/>
  </si>
  <si>
    <t>하단열외군</t>
    <phoneticPr fontId="2" type="noConversion"/>
  </si>
  <si>
    <t>상단열외군</t>
    <phoneticPr fontId="2" type="noConversion"/>
  </si>
  <si>
    <t>일수/질병군별 평균 입원일수}】× 20/100 ＋【{질병군별 점수×고정비율}＋{질</t>
  </si>
  <si>
    <t>병군별 점수×(1-고정비율)×가입자 등의 입원일수/질병군별 정상군 하한 입원</t>
  </si>
  <si>
    <t>일수}】× 80/100</t>
  </si>
  <si>
    <t>일수/질병군별 평균 입원일수}】× 20/100 ＋【{질병군별 점수}＋{질병군별 점</t>
  </si>
  <si>
    <t>수×(1-고정비율)×(가입자 등의 입원일수－질병군별 정상군 상한 입원일수)/질</t>
  </si>
  <si>
    <t>병군별 평균 입원일수×적용률}】× 80/100</t>
  </si>
  <si>
    <t>비고</t>
  </si>
  <si>
    <t>의원</t>
    <phoneticPr fontId="2" type="noConversion"/>
  </si>
  <si>
    <t>입원일수</t>
    <phoneticPr fontId="2" type="noConversion"/>
  </si>
  <si>
    <t xml:space="preserve">기타 자궁적출술(악성종양제외), 심각한 혹은 중증의 합병증 및 동반상병 미동반 </t>
    <phoneticPr fontId="2" type="noConversion"/>
  </si>
  <si>
    <t>분류기호</t>
    <phoneticPr fontId="2" type="noConversion"/>
  </si>
  <si>
    <t>N04200</t>
    <phoneticPr fontId="2" type="noConversion"/>
  </si>
  <si>
    <t>상대가치점수</t>
    <phoneticPr fontId="2" type="noConversion"/>
  </si>
  <si>
    <t>기본자료</t>
    <phoneticPr fontId="2" type="noConversion"/>
  </si>
  <si>
    <t>입원일수가 2일이므로 하단 열외군</t>
    <phoneticPr fontId="2" type="noConversion"/>
  </si>
  <si>
    <t>하단열외군 계산공식</t>
    <phoneticPr fontId="2" type="noConversion"/>
  </si>
  <si>
    <t>질병군별점수</t>
    <phoneticPr fontId="2" type="noConversion"/>
  </si>
  <si>
    <t>고정비율</t>
    <phoneticPr fontId="2" type="noConversion"/>
  </si>
  <si>
    <t>2번에서</t>
    <phoneticPr fontId="2" type="noConversion"/>
  </si>
  <si>
    <t>평균입원일수</t>
    <phoneticPr fontId="2" type="noConversion"/>
  </si>
  <si>
    <t>하한입원일수</t>
    <phoneticPr fontId="2" type="noConversion"/>
  </si>
  <si>
    <t>상대가치점수 * 점수당단가</t>
    <phoneticPr fontId="2" type="noConversion"/>
  </si>
  <si>
    <t>점수계산(소숫점둘째)</t>
    <phoneticPr fontId="2" type="noConversion"/>
  </si>
  <si>
    <t>요양급여비용계산(10원미만절사)</t>
    <phoneticPr fontId="2" type="noConversion"/>
  </si>
  <si>
    <t>원</t>
    <phoneticPr fontId="2" type="noConversion"/>
  </si>
  <si>
    <t>상대가치점수 파일 후단에 있는 질병군을 참고할것</t>
    <phoneticPr fontId="2" type="noConversion"/>
  </si>
  <si>
    <t>일</t>
    <phoneticPr fontId="2" type="noConversion"/>
  </si>
  <si>
    <t>상대가치점수 2017 753쪽</t>
    <phoneticPr fontId="2" type="noConversion"/>
  </si>
  <si>
    <t>정상군 및 상, 하단 열외군 구분(상대가치점수 765쪽)</t>
    <phoneticPr fontId="2" type="noConversion"/>
  </si>
  <si>
    <t>계산공식(상대가치점수 757쪽)</t>
    <phoneticPr fontId="2" type="noConversion"/>
  </si>
  <si>
    <t>점수당단가(2018, 의원)</t>
    <phoneticPr fontId="2" type="noConversion"/>
  </si>
  <si>
    <t>포괄수가제 계산 예시(하단열외군)</t>
    <phoneticPr fontId="2" type="noConversion"/>
  </si>
  <si>
    <t>포괄수가제 계산 예시(정상군)</t>
    <phoneticPr fontId="2" type="noConversion"/>
  </si>
  <si>
    <t>입원일수가 8일이므로 정상군</t>
    <phoneticPr fontId="2" type="noConversion"/>
  </si>
  <si>
    <t>정상군 계산공식</t>
    <phoneticPr fontId="2" type="noConversion"/>
  </si>
  <si>
    <t>포괄수가제 계산 예시(상단열외군)</t>
    <phoneticPr fontId="2" type="noConversion"/>
  </si>
  <si>
    <t>입원일수가 20일이므로 상단 열외군</t>
    <phoneticPr fontId="2" type="noConversion"/>
  </si>
  <si>
    <t>상한입원일수</t>
    <phoneticPr fontId="2" type="noConversion"/>
  </si>
  <si>
    <t>적용률</t>
    <phoneticPr fontId="2" type="noConversion"/>
  </si>
  <si>
    <t>상단열외군 계산공식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</si>
</sst>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0_-;\-* #,##0.00_-;_-* &quot;-&quot;_-;_-@_-"/>
    <numFmt numFmtId="177" formatCode="0.0"/>
    <numFmt numFmtId="178" formatCode="0.0000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1" xfId="0" applyBorder="1">
      <alignment vertical="center"/>
    </xf>
    <xf numFmtId="0" fontId="0" fillId="2" borderId="0" xfId="0" applyFill="1" applyAlignment="1">
      <alignment vertical="center"/>
    </xf>
    <xf numFmtId="176" fontId="0" fillId="0" borderId="0" xfId="1" applyNumberFormat="1" applyFont="1">
      <alignment vertical="center"/>
    </xf>
    <xf numFmtId="0" fontId="3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Fill="1" applyBorder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7" fillId="0" borderId="0" xfId="1" applyNumberFormat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13</xdr:row>
      <xdr:rowOff>266699</xdr:rowOff>
    </xdr:from>
    <xdr:to>
      <xdr:col>5</xdr:col>
      <xdr:colOff>527050</xdr:colOff>
      <xdr:row>18</xdr:row>
      <xdr:rowOff>1688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0400" y="3295649"/>
          <a:ext cx="4743450" cy="86528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5</xdr:col>
      <xdr:colOff>520700</xdr:colOff>
      <xdr:row>22</xdr:row>
      <xdr:rowOff>6350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60400" y="4159250"/>
          <a:ext cx="4737100" cy="8699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13</xdr:row>
      <xdr:rowOff>266699</xdr:rowOff>
    </xdr:from>
    <xdr:to>
      <xdr:col>3</xdr:col>
      <xdr:colOff>557530</xdr:colOff>
      <xdr:row>18</xdr:row>
      <xdr:rowOff>1688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70560" y="3360419"/>
          <a:ext cx="4756150" cy="88560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3</xdr:col>
      <xdr:colOff>551180</xdr:colOff>
      <xdr:row>22</xdr:row>
      <xdr:rowOff>6350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" y="4244340"/>
          <a:ext cx="4749800" cy="89027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13</xdr:row>
      <xdr:rowOff>266699</xdr:rowOff>
    </xdr:from>
    <xdr:to>
      <xdr:col>4</xdr:col>
      <xdr:colOff>266700</xdr:colOff>
      <xdr:row>18</xdr:row>
      <xdr:rowOff>1688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70560" y="3314699"/>
          <a:ext cx="3825240" cy="88560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4</xdr:col>
      <xdr:colOff>266700</xdr:colOff>
      <xdr:row>22</xdr:row>
      <xdr:rowOff>6350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" y="4198620"/>
          <a:ext cx="3825240" cy="89027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13</xdr:row>
      <xdr:rowOff>266699</xdr:rowOff>
    </xdr:from>
    <xdr:to>
      <xdr:col>5</xdr:col>
      <xdr:colOff>527050</xdr:colOff>
      <xdr:row>18</xdr:row>
      <xdr:rowOff>1688</xdr:rowOff>
    </xdr:to>
    <xdr:pic>
      <xdr:nvPicPr>
        <xdr:cNvPr id="6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70560" y="3360419"/>
          <a:ext cx="4756150" cy="885609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5</xdr:col>
      <xdr:colOff>520700</xdr:colOff>
      <xdr:row>22</xdr:row>
      <xdr:rowOff>6350</xdr:rowOff>
    </xdr:to>
    <xdr:pic>
      <xdr:nvPicPr>
        <xdr:cNvPr id="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670560" y="4244340"/>
          <a:ext cx="4749800" cy="89027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workbookViewId="0">
      <selection activeCell="H50" sqref="H50"/>
    </sheetView>
  </sheetViews>
  <sheetFormatPr defaultRowHeight="17.399999999999999" x14ac:dyDescent="0.4"/>
  <cols>
    <col min="2" max="2" width="22.59765625" customWidth="1"/>
    <col min="3" max="3" width="12.19921875" bestFit="1" customWidth="1"/>
    <col min="4" max="4" width="11.8984375" customWidth="1"/>
    <col min="8" max="8" width="12.796875" customWidth="1"/>
  </cols>
  <sheetData>
    <row r="1" spans="1:4" ht="27.6" x14ac:dyDescent="0.4">
      <c r="B1" s="13" t="s">
        <v>38</v>
      </c>
    </row>
    <row r="2" spans="1:4" ht="18.600000000000001" customHeight="1" x14ac:dyDescent="0.4">
      <c r="B2" s="11" t="s">
        <v>32</v>
      </c>
    </row>
    <row r="3" spans="1:4" ht="18.600000000000001" customHeight="1" x14ac:dyDescent="0.4">
      <c r="B3" s="10"/>
    </row>
    <row r="4" spans="1:4" ht="18.600000000000001" customHeight="1" x14ac:dyDescent="0.4">
      <c r="B4" s="10"/>
    </row>
    <row r="5" spans="1:4" ht="21" x14ac:dyDescent="0.4">
      <c r="A5" s="12">
        <v>1</v>
      </c>
      <c r="B5" s="12" t="s">
        <v>20</v>
      </c>
    </row>
    <row r="6" spans="1:4" x14ac:dyDescent="0.4">
      <c r="B6" t="s">
        <v>1</v>
      </c>
      <c r="C6" s="3" t="s">
        <v>16</v>
      </c>
    </row>
    <row r="7" spans="1:4" x14ac:dyDescent="0.4">
      <c r="B7" t="s">
        <v>17</v>
      </c>
      <c r="C7" t="s">
        <v>18</v>
      </c>
    </row>
    <row r="8" spans="1:4" x14ac:dyDescent="0.4">
      <c r="B8" t="s">
        <v>0</v>
      </c>
      <c r="C8" s="1" t="s">
        <v>14</v>
      </c>
    </row>
    <row r="9" spans="1:4" x14ac:dyDescent="0.4">
      <c r="B9" t="s">
        <v>15</v>
      </c>
      <c r="C9">
        <v>2</v>
      </c>
      <c r="D9" t="s">
        <v>33</v>
      </c>
    </row>
    <row r="10" spans="1:4" x14ac:dyDescent="0.4">
      <c r="B10" t="s">
        <v>19</v>
      </c>
      <c r="C10" s="4">
        <v>22211.14</v>
      </c>
      <c r="D10" t="s">
        <v>34</v>
      </c>
    </row>
    <row r="11" spans="1:4" x14ac:dyDescent="0.4">
      <c r="B11" t="s">
        <v>37</v>
      </c>
      <c r="C11" s="8">
        <v>81.400000000000006</v>
      </c>
    </row>
    <row r="14" spans="1:4" ht="21" x14ac:dyDescent="0.4">
      <c r="A14" s="12">
        <v>2</v>
      </c>
      <c r="B14" s="12" t="s">
        <v>35</v>
      </c>
    </row>
    <row r="15" spans="1:4" x14ac:dyDescent="0.4">
      <c r="B15" s="5"/>
    </row>
    <row r="16" spans="1:4" x14ac:dyDescent="0.4">
      <c r="B16" s="5"/>
    </row>
    <row r="17" spans="1:9" x14ac:dyDescent="0.4">
      <c r="B17" s="5"/>
    </row>
    <row r="18" spans="1:9" x14ac:dyDescent="0.4">
      <c r="B18" s="5"/>
    </row>
    <row r="19" spans="1:9" x14ac:dyDescent="0.4">
      <c r="B19" s="5"/>
    </row>
    <row r="20" spans="1:9" x14ac:dyDescent="0.4">
      <c r="B20" s="5"/>
    </row>
    <row r="21" spans="1:9" x14ac:dyDescent="0.4">
      <c r="B21" s="5"/>
    </row>
    <row r="22" spans="1:9" x14ac:dyDescent="0.4">
      <c r="B22" s="5"/>
    </row>
    <row r="23" spans="1:9" x14ac:dyDescent="0.4">
      <c r="B23" s="5" t="s">
        <v>21</v>
      </c>
    </row>
    <row r="24" spans="1:9" x14ac:dyDescent="0.4">
      <c r="B24" s="5"/>
    </row>
    <row r="25" spans="1:9" ht="21" x14ac:dyDescent="0.4">
      <c r="A25" s="12">
        <v>3</v>
      </c>
      <c r="B25" s="12" t="s">
        <v>36</v>
      </c>
    </row>
    <row r="26" spans="1:9" x14ac:dyDescent="0.4">
      <c r="B26" s="2" t="s">
        <v>4</v>
      </c>
      <c r="C26" s="2" t="s">
        <v>2</v>
      </c>
      <c r="D26" s="2"/>
      <c r="E26" s="2"/>
      <c r="F26" s="2"/>
      <c r="G26" s="2"/>
      <c r="H26" s="2"/>
      <c r="I26" s="2"/>
    </row>
    <row r="27" spans="1:9" x14ac:dyDescent="0.4">
      <c r="B27" s="2"/>
      <c r="C27" s="2" t="s">
        <v>3</v>
      </c>
      <c r="D27" s="2"/>
      <c r="E27" s="2"/>
      <c r="F27" s="2"/>
      <c r="G27" s="2"/>
      <c r="H27" s="2"/>
      <c r="I27" s="2"/>
    </row>
    <row r="28" spans="1:9" x14ac:dyDescent="0.4">
      <c r="B28" s="2" t="s">
        <v>5</v>
      </c>
      <c r="C28" s="2" t="s">
        <v>2</v>
      </c>
      <c r="D28" s="2"/>
      <c r="E28" s="2"/>
      <c r="F28" s="2"/>
      <c r="G28" s="2"/>
      <c r="H28" s="2"/>
      <c r="I28" s="2"/>
    </row>
    <row r="29" spans="1:9" x14ac:dyDescent="0.4">
      <c r="B29" s="2"/>
      <c r="C29" s="2" t="s">
        <v>7</v>
      </c>
      <c r="D29" s="2"/>
      <c r="E29" s="2"/>
      <c r="F29" s="2"/>
      <c r="G29" s="2"/>
      <c r="H29" s="2"/>
      <c r="I29" s="2"/>
    </row>
    <row r="30" spans="1:9" x14ac:dyDescent="0.4">
      <c r="B30" s="2"/>
      <c r="C30" s="2" t="s">
        <v>8</v>
      </c>
      <c r="D30" s="2"/>
      <c r="E30" s="2"/>
      <c r="F30" s="2"/>
      <c r="G30" s="2"/>
      <c r="H30" s="2"/>
      <c r="I30" s="2"/>
    </row>
    <row r="31" spans="1:9" x14ac:dyDescent="0.4">
      <c r="B31" s="2"/>
      <c r="C31" s="2" t="s">
        <v>9</v>
      </c>
      <c r="D31" s="2"/>
      <c r="E31" s="2"/>
      <c r="F31" s="2"/>
      <c r="G31" s="2"/>
      <c r="H31" s="2"/>
      <c r="I31" s="2"/>
    </row>
    <row r="32" spans="1:9" x14ac:dyDescent="0.4">
      <c r="B32" s="2" t="s">
        <v>6</v>
      </c>
      <c r="C32" s="2" t="s">
        <v>2</v>
      </c>
      <c r="D32" s="2"/>
      <c r="E32" s="2"/>
      <c r="F32" s="2"/>
      <c r="G32" s="2"/>
      <c r="H32" s="2"/>
      <c r="I32" s="2"/>
    </row>
    <row r="33" spans="1:9" x14ac:dyDescent="0.4">
      <c r="B33" s="2"/>
      <c r="C33" s="2" t="s">
        <v>10</v>
      </c>
      <c r="D33" s="2"/>
      <c r="E33" s="2"/>
      <c r="F33" s="2"/>
      <c r="G33" s="2"/>
      <c r="H33" s="2"/>
      <c r="I33" s="2"/>
    </row>
    <row r="34" spans="1:9" x14ac:dyDescent="0.4">
      <c r="B34" s="2"/>
      <c r="C34" s="2" t="s">
        <v>11</v>
      </c>
      <c r="D34" s="2"/>
      <c r="E34" s="2"/>
      <c r="F34" s="2"/>
      <c r="G34" s="2"/>
      <c r="H34" s="2"/>
      <c r="I34" s="2"/>
    </row>
    <row r="35" spans="1:9" x14ac:dyDescent="0.4">
      <c r="B35" s="2"/>
      <c r="C35" s="2" t="s">
        <v>12</v>
      </c>
      <c r="D35" s="2"/>
      <c r="E35" s="2"/>
      <c r="F35" s="2"/>
      <c r="G35" s="2"/>
      <c r="H35" s="2"/>
      <c r="I35" s="2"/>
    </row>
    <row r="36" spans="1:9" x14ac:dyDescent="0.4">
      <c r="B36" s="2"/>
      <c r="C36" s="2" t="s">
        <v>13</v>
      </c>
      <c r="D36" s="2"/>
      <c r="E36" s="2"/>
      <c r="F36" s="2"/>
      <c r="G36" s="2"/>
      <c r="H36" s="2"/>
      <c r="I36" s="2"/>
    </row>
    <row r="38" spans="1:9" ht="21" x14ac:dyDescent="0.4">
      <c r="A38" s="12">
        <v>4</v>
      </c>
      <c r="B38" s="12" t="s">
        <v>22</v>
      </c>
    </row>
    <row r="39" spans="1:9" x14ac:dyDescent="0.4">
      <c r="C39" s="2" t="s">
        <v>2</v>
      </c>
    </row>
    <row r="40" spans="1:9" x14ac:dyDescent="0.4">
      <c r="C40" s="2" t="s">
        <v>7</v>
      </c>
    </row>
    <row r="41" spans="1:9" x14ac:dyDescent="0.4">
      <c r="C41" s="2" t="s">
        <v>8</v>
      </c>
    </row>
    <row r="42" spans="1:9" x14ac:dyDescent="0.4">
      <c r="C42" s="2" t="s">
        <v>9</v>
      </c>
    </row>
    <row r="43" spans="1:9" x14ac:dyDescent="0.4">
      <c r="B43" t="s">
        <v>23</v>
      </c>
      <c r="D43" s="6">
        <f>C10</f>
        <v>22211.14</v>
      </c>
    </row>
    <row r="44" spans="1:9" x14ac:dyDescent="0.4">
      <c r="B44" t="s">
        <v>24</v>
      </c>
      <c r="C44" s="7" t="s">
        <v>25</v>
      </c>
      <c r="D44">
        <v>0.5</v>
      </c>
    </row>
    <row r="45" spans="1:9" x14ac:dyDescent="0.4">
      <c r="B45" t="s">
        <v>15</v>
      </c>
      <c r="D45">
        <f>C9</f>
        <v>2</v>
      </c>
    </row>
    <row r="46" spans="1:9" x14ac:dyDescent="0.4">
      <c r="B46" t="s">
        <v>26</v>
      </c>
      <c r="C46" s="7" t="s">
        <v>25</v>
      </c>
      <c r="D46">
        <v>7.85</v>
      </c>
    </row>
    <row r="47" spans="1:9" x14ac:dyDescent="0.4">
      <c r="B47" t="s">
        <v>27</v>
      </c>
      <c r="D47">
        <v>4</v>
      </c>
    </row>
    <row r="49" spans="1:6" ht="21" x14ac:dyDescent="0.4">
      <c r="A49" s="12">
        <v>5</v>
      </c>
      <c r="B49" s="12" t="s">
        <v>29</v>
      </c>
      <c r="F49" s="9"/>
    </row>
    <row r="50" spans="1:6" x14ac:dyDescent="0.4">
      <c r="C50" s="4">
        <f>ROUND(((D43*D44)+(D43*(1-D44)*D45/D46))*20/100+((D43*D44)+(D43*(1-D44)*D45/D47))*80/100, 2)</f>
        <v>16113.69</v>
      </c>
    </row>
    <row r="51" spans="1:6" ht="21" x14ac:dyDescent="0.4">
      <c r="A51" s="12">
        <v>6</v>
      </c>
      <c r="B51" s="12" t="s">
        <v>30</v>
      </c>
    </row>
    <row r="52" spans="1:6" x14ac:dyDescent="0.4">
      <c r="B52" t="s">
        <v>28</v>
      </c>
    </row>
    <row r="53" spans="1:6" x14ac:dyDescent="0.4">
      <c r="C53" s="14">
        <f>ROUNDDOWN(C50*C11, -1)</f>
        <v>1311650</v>
      </c>
      <c r="D53" t="s">
        <v>31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opLeftCell="A43" workbookViewId="0">
      <selection activeCell="C53" sqref="C53"/>
    </sheetView>
  </sheetViews>
  <sheetFormatPr defaultRowHeight="17.399999999999999" x14ac:dyDescent="0.4"/>
  <cols>
    <col min="2" max="2" width="22.59765625" customWidth="1"/>
    <col min="3" max="3" width="12.19921875" bestFit="1" customWidth="1"/>
    <col min="4" max="4" width="11.8984375" customWidth="1"/>
    <col min="8" max="8" width="12.796875" customWidth="1"/>
  </cols>
  <sheetData>
    <row r="1" spans="1:4" ht="27.6" x14ac:dyDescent="0.4">
      <c r="B1" s="13" t="s">
        <v>39</v>
      </c>
    </row>
    <row r="2" spans="1:4" x14ac:dyDescent="0.4">
      <c r="B2" s="11" t="s">
        <v>32</v>
      </c>
    </row>
    <row r="3" spans="1:4" x14ac:dyDescent="0.4">
      <c r="B3" s="10"/>
    </row>
    <row r="4" spans="1:4" x14ac:dyDescent="0.4">
      <c r="B4" s="10"/>
    </row>
    <row r="5" spans="1:4" ht="21" x14ac:dyDescent="0.4">
      <c r="A5" s="12">
        <v>1</v>
      </c>
      <c r="B5" s="12" t="s">
        <v>20</v>
      </c>
    </row>
    <row r="6" spans="1:4" x14ac:dyDescent="0.4">
      <c r="B6" t="s">
        <v>1</v>
      </c>
      <c r="C6" s="3" t="s">
        <v>16</v>
      </c>
    </row>
    <row r="7" spans="1:4" x14ac:dyDescent="0.4">
      <c r="B7" t="s">
        <v>17</v>
      </c>
      <c r="C7" t="s">
        <v>18</v>
      </c>
    </row>
    <row r="8" spans="1:4" x14ac:dyDescent="0.4">
      <c r="B8" t="s">
        <v>0</v>
      </c>
      <c r="C8" s="1" t="s">
        <v>14</v>
      </c>
    </row>
    <row r="9" spans="1:4" x14ac:dyDescent="0.4">
      <c r="B9" t="s">
        <v>15</v>
      </c>
      <c r="C9">
        <v>8</v>
      </c>
      <c r="D9" t="s">
        <v>33</v>
      </c>
    </row>
    <row r="10" spans="1:4" x14ac:dyDescent="0.4">
      <c r="B10" t="s">
        <v>19</v>
      </c>
      <c r="C10" s="4">
        <v>22211.14</v>
      </c>
      <c r="D10" t="s">
        <v>34</v>
      </c>
    </row>
    <row r="11" spans="1:4" x14ac:dyDescent="0.4">
      <c r="B11" t="s">
        <v>37</v>
      </c>
      <c r="C11" s="8">
        <v>81.400000000000006</v>
      </c>
    </row>
    <row r="14" spans="1:4" ht="21" x14ac:dyDescent="0.4">
      <c r="A14" s="12">
        <v>2</v>
      </c>
      <c r="B14" s="12" t="s">
        <v>35</v>
      </c>
    </row>
    <row r="15" spans="1:4" x14ac:dyDescent="0.4">
      <c r="B15" s="5"/>
    </row>
    <row r="16" spans="1:4" x14ac:dyDescent="0.4">
      <c r="B16" s="5"/>
    </row>
    <row r="17" spans="1:9" x14ac:dyDescent="0.4">
      <c r="B17" s="5"/>
    </row>
    <row r="18" spans="1:9" x14ac:dyDescent="0.4">
      <c r="B18" s="5"/>
    </row>
    <row r="19" spans="1:9" x14ac:dyDescent="0.4">
      <c r="B19" s="5"/>
    </row>
    <row r="20" spans="1:9" x14ac:dyDescent="0.4">
      <c r="B20" s="5"/>
    </row>
    <row r="21" spans="1:9" x14ac:dyDescent="0.4">
      <c r="B21" s="5"/>
    </row>
    <row r="22" spans="1:9" x14ac:dyDescent="0.4">
      <c r="B22" s="5"/>
    </row>
    <row r="23" spans="1:9" x14ac:dyDescent="0.4">
      <c r="B23" s="5" t="s">
        <v>40</v>
      </c>
    </row>
    <row r="24" spans="1:9" x14ac:dyDescent="0.4">
      <c r="B24" s="5"/>
    </row>
    <row r="25" spans="1:9" ht="21" x14ac:dyDescent="0.4">
      <c r="A25" s="12">
        <v>3</v>
      </c>
      <c r="B25" s="12" t="s">
        <v>36</v>
      </c>
    </row>
    <row r="26" spans="1:9" x14ac:dyDescent="0.4">
      <c r="B26" s="2" t="s">
        <v>4</v>
      </c>
      <c r="C26" s="2" t="s">
        <v>2</v>
      </c>
      <c r="D26" s="2"/>
      <c r="E26" s="2"/>
      <c r="F26" s="2"/>
      <c r="G26" s="2"/>
      <c r="H26" s="2"/>
      <c r="I26" s="2"/>
    </row>
    <row r="27" spans="1:9" x14ac:dyDescent="0.4">
      <c r="B27" s="2"/>
      <c r="C27" s="2" t="s">
        <v>3</v>
      </c>
      <c r="D27" s="2"/>
      <c r="E27" s="2"/>
      <c r="F27" s="2"/>
      <c r="G27" s="2"/>
      <c r="H27" s="2"/>
      <c r="I27" s="2"/>
    </row>
    <row r="28" spans="1:9" x14ac:dyDescent="0.4">
      <c r="B28" s="2" t="s">
        <v>5</v>
      </c>
      <c r="C28" s="2" t="s">
        <v>2</v>
      </c>
      <c r="D28" s="2"/>
      <c r="E28" s="2"/>
      <c r="F28" s="2"/>
      <c r="G28" s="2"/>
      <c r="H28" s="2"/>
      <c r="I28" s="2"/>
    </row>
    <row r="29" spans="1:9" x14ac:dyDescent="0.4">
      <c r="B29" s="2"/>
      <c r="C29" s="2" t="s">
        <v>7</v>
      </c>
      <c r="D29" s="2"/>
      <c r="E29" s="2"/>
      <c r="F29" s="2"/>
      <c r="G29" s="2"/>
      <c r="H29" s="2"/>
      <c r="I29" s="2"/>
    </row>
    <row r="30" spans="1:9" x14ac:dyDescent="0.4">
      <c r="B30" s="2"/>
      <c r="C30" s="2" t="s">
        <v>8</v>
      </c>
      <c r="D30" s="2"/>
      <c r="E30" s="2"/>
      <c r="F30" s="2"/>
      <c r="G30" s="2"/>
      <c r="H30" s="2"/>
      <c r="I30" s="2"/>
    </row>
    <row r="31" spans="1:9" x14ac:dyDescent="0.4">
      <c r="B31" s="2"/>
      <c r="C31" s="2" t="s">
        <v>9</v>
      </c>
      <c r="D31" s="2"/>
      <c r="E31" s="2"/>
      <c r="F31" s="2"/>
      <c r="G31" s="2"/>
      <c r="H31" s="2"/>
      <c r="I31" s="2"/>
    </row>
    <row r="32" spans="1:9" x14ac:dyDescent="0.4">
      <c r="B32" s="2" t="s">
        <v>6</v>
      </c>
      <c r="C32" s="2" t="s">
        <v>2</v>
      </c>
      <c r="D32" s="2"/>
      <c r="E32" s="2"/>
      <c r="F32" s="2"/>
      <c r="G32" s="2"/>
      <c r="H32" s="2"/>
      <c r="I32" s="2"/>
    </row>
    <row r="33" spans="1:9" x14ac:dyDescent="0.4">
      <c r="B33" s="2"/>
      <c r="C33" s="2" t="s">
        <v>10</v>
      </c>
      <c r="D33" s="2"/>
      <c r="E33" s="2"/>
      <c r="F33" s="2"/>
      <c r="G33" s="2"/>
      <c r="H33" s="2"/>
      <c r="I33" s="2"/>
    </row>
    <row r="34" spans="1:9" x14ac:dyDescent="0.4">
      <c r="B34" s="2"/>
      <c r="C34" s="2" t="s">
        <v>11</v>
      </c>
      <c r="D34" s="2"/>
      <c r="E34" s="2"/>
      <c r="F34" s="2"/>
      <c r="G34" s="2"/>
      <c r="H34" s="2"/>
      <c r="I34" s="2"/>
    </row>
    <row r="35" spans="1:9" x14ac:dyDescent="0.4">
      <c r="B35" s="2"/>
      <c r="C35" s="2" t="s">
        <v>12</v>
      </c>
      <c r="D35" s="2"/>
      <c r="E35" s="2"/>
      <c r="F35" s="2"/>
      <c r="G35" s="2"/>
      <c r="H35" s="2"/>
      <c r="I35" s="2"/>
    </row>
    <row r="36" spans="1:9" x14ac:dyDescent="0.4">
      <c r="B36" s="2"/>
      <c r="C36" s="2" t="s">
        <v>13</v>
      </c>
      <c r="D36" s="2"/>
      <c r="E36" s="2"/>
      <c r="F36" s="2"/>
      <c r="G36" s="2"/>
      <c r="H36" s="2"/>
      <c r="I36" s="2"/>
    </row>
    <row r="38" spans="1:9" ht="21" x14ac:dyDescent="0.4">
      <c r="A38" s="12">
        <v>4</v>
      </c>
      <c r="B38" s="12" t="s">
        <v>41</v>
      </c>
    </row>
    <row r="39" spans="1:9" x14ac:dyDescent="0.4">
      <c r="C39" s="2" t="s">
        <v>2</v>
      </c>
    </row>
    <row r="40" spans="1:9" x14ac:dyDescent="0.4">
      <c r="C40" s="2" t="s">
        <v>3</v>
      </c>
    </row>
    <row r="41" spans="1:9" x14ac:dyDescent="0.4">
      <c r="C41" s="2"/>
    </row>
    <row r="42" spans="1:9" x14ac:dyDescent="0.4">
      <c r="C42" s="2"/>
    </row>
    <row r="43" spans="1:9" x14ac:dyDescent="0.4">
      <c r="B43" t="s">
        <v>23</v>
      </c>
      <c r="D43" s="6">
        <f>C10</f>
        <v>22211.14</v>
      </c>
    </row>
    <row r="44" spans="1:9" x14ac:dyDescent="0.4">
      <c r="B44" t="s">
        <v>24</v>
      </c>
      <c r="C44" s="7" t="s">
        <v>25</v>
      </c>
      <c r="D44">
        <v>0.5</v>
      </c>
    </row>
    <row r="45" spans="1:9" x14ac:dyDescent="0.4">
      <c r="B45" t="s">
        <v>15</v>
      </c>
      <c r="D45">
        <f>C9</f>
        <v>8</v>
      </c>
    </row>
    <row r="46" spans="1:9" x14ac:dyDescent="0.4">
      <c r="B46" t="s">
        <v>26</v>
      </c>
      <c r="C46" s="7" t="s">
        <v>25</v>
      </c>
      <c r="D46">
        <v>7.85</v>
      </c>
    </row>
    <row r="47" spans="1:9" x14ac:dyDescent="0.4">
      <c r="B47" t="s">
        <v>27</v>
      </c>
      <c r="D47">
        <v>4</v>
      </c>
    </row>
    <row r="49" spans="1:6" ht="21" x14ac:dyDescent="0.4">
      <c r="A49" s="12">
        <v>5</v>
      </c>
      <c r="B49" s="12" t="s">
        <v>29</v>
      </c>
      <c r="F49" s="9"/>
    </row>
    <row r="50" spans="1:6" x14ac:dyDescent="0.4">
      <c r="C50" s="4">
        <f>ROUND(((D43*D44)+(D43*(1-D44)*D45/D46))*20/100+D43*80/100, 2)</f>
        <v>22253.58</v>
      </c>
    </row>
    <row r="51" spans="1:6" ht="21" x14ac:dyDescent="0.4">
      <c r="A51" s="12">
        <v>6</v>
      </c>
      <c r="B51" s="12" t="s">
        <v>30</v>
      </c>
    </row>
    <row r="52" spans="1:6" x14ac:dyDescent="0.4">
      <c r="B52" t="s">
        <v>28</v>
      </c>
    </row>
    <row r="53" spans="1:6" x14ac:dyDescent="0.4">
      <c r="C53" s="14">
        <f>ROUNDDOWN(C50*C11, -1)</f>
        <v>1811440</v>
      </c>
      <c r="D53" t="s">
        <v>31</v>
      </c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opLeftCell="A35" workbookViewId="0">
      <selection activeCell="C53" sqref="C53"/>
    </sheetView>
  </sheetViews>
  <sheetFormatPr defaultRowHeight="17.399999999999999" x14ac:dyDescent="0.4"/>
  <cols>
    <col min="2" max="2" width="22.59765625" customWidth="1"/>
    <col min="3" max="3" width="12.19921875" bestFit="1" customWidth="1"/>
    <col min="4" max="4" width="11.8984375" customWidth="1"/>
    <col min="8" max="8" width="12.796875" customWidth="1"/>
  </cols>
  <sheetData>
    <row r="1" spans="1:4" ht="27.6" x14ac:dyDescent="0.4">
      <c r="B1" s="13" t="s">
        <v>42</v>
      </c>
    </row>
    <row r="2" spans="1:4" x14ac:dyDescent="0.4">
      <c r="B2" s="11" t="s">
        <v>32</v>
      </c>
    </row>
    <row r="3" spans="1:4" x14ac:dyDescent="0.4">
      <c r="B3" s="10"/>
    </row>
    <row r="4" spans="1:4" x14ac:dyDescent="0.4">
      <c r="B4" s="10"/>
    </row>
    <row r="5" spans="1:4" ht="21" x14ac:dyDescent="0.4">
      <c r="A5" s="12">
        <v>1</v>
      </c>
      <c r="B5" s="12" t="s">
        <v>20</v>
      </c>
    </row>
    <row r="6" spans="1:4" x14ac:dyDescent="0.4">
      <c r="B6" t="s">
        <v>1</v>
      </c>
      <c r="C6" s="3" t="s">
        <v>16</v>
      </c>
    </row>
    <row r="7" spans="1:4" x14ac:dyDescent="0.4">
      <c r="B7" t="s">
        <v>17</v>
      </c>
      <c r="C7" t="s">
        <v>18</v>
      </c>
    </row>
    <row r="8" spans="1:4" x14ac:dyDescent="0.4">
      <c r="B8" t="s">
        <v>0</v>
      </c>
      <c r="C8" s="1" t="s">
        <v>14</v>
      </c>
    </row>
    <row r="9" spans="1:4" x14ac:dyDescent="0.4">
      <c r="B9" t="s">
        <v>15</v>
      </c>
      <c r="C9">
        <v>20</v>
      </c>
      <c r="D9" t="s">
        <v>33</v>
      </c>
    </row>
    <row r="10" spans="1:4" x14ac:dyDescent="0.4">
      <c r="B10" t="s">
        <v>19</v>
      </c>
      <c r="C10" s="4">
        <v>22211.14</v>
      </c>
      <c r="D10" t="s">
        <v>34</v>
      </c>
    </row>
    <row r="11" spans="1:4" x14ac:dyDescent="0.4">
      <c r="B11" t="s">
        <v>37</v>
      </c>
      <c r="C11" s="8">
        <v>81.400000000000006</v>
      </c>
    </row>
    <row r="14" spans="1:4" ht="21" x14ac:dyDescent="0.4">
      <c r="A14" s="12">
        <v>2</v>
      </c>
      <c r="B14" s="12" t="s">
        <v>35</v>
      </c>
    </row>
    <row r="15" spans="1:4" x14ac:dyDescent="0.4">
      <c r="B15" s="5"/>
    </row>
    <row r="16" spans="1:4" x14ac:dyDescent="0.4">
      <c r="B16" s="5"/>
    </row>
    <row r="17" spans="1:9" x14ac:dyDescent="0.4">
      <c r="B17" s="5"/>
    </row>
    <row r="18" spans="1:9" x14ac:dyDescent="0.4">
      <c r="B18" s="5"/>
    </row>
    <row r="19" spans="1:9" x14ac:dyDescent="0.4">
      <c r="B19" s="5"/>
    </row>
    <row r="20" spans="1:9" x14ac:dyDescent="0.4">
      <c r="B20" s="5"/>
    </row>
    <row r="21" spans="1:9" x14ac:dyDescent="0.4">
      <c r="B21" s="5"/>
    </row>
    <row r="22" spans="1:9" x14ac:dyDescent="0.4">
      <c r="B22" s="5"/>
    </row>
    <row r="23" spans="1:9" x14ac:dyDescent="0.4">
      <c r="B23" s="5" t="s">
        <v>43</v>
      </c>
    </row>
    <row r="24" spans="1:9" x14ac:dyDescent="0.4">
      <c r="B24" s="5"/>
    </row>
    <row r="25" spans="1:9" ht="21" x14ac:dyDescent="0.4">
      <c r="A25" s="12">
        <v>3</v>
      </c>
      <c r="B25" s="12" t="s">
        <v>36</v>
      </c>
    </row>
    <row r="26" spans="1:9" x14ac:dyDescent="0.4">
      <c r="B26" s="2" t="s">
        <v>4</v>
      </c>
      <c r="C26" s="2" t="s">
        <v>2</v>
      </c>
      <c r="D26" s="2"/>
      <c r="E26" s="2"/>
      <c r="F26" s="2"/>
      <c r="G26" s="2"/>
      <c r="H26" s="2"/>
      <c r="I26" s="2"/>
    </row>
    <row r="27" spans="1:9" x14ac:dyDescent="0.4">
      <c r="B27" s="2"/>
      <c r="C27" s="2" t="s">
        <v>3</v>
      </c>
      <c r="D27" s="2"/>
      <c r="E27" s="2"/>
      <c r="F27" s="2"/>
      <c r="G27" s="2"/>
      <c r="H27" s="2"/>
      <c r="I27" s="2"/>
    </row>
    <row r="28" spans="1:9" x14ac:dyDescent="0.4">
      <c r="B28" s="2" t="s">
        <v>5</v>
      </c>
      <c r="C28" s="2" t="s">
        <v>2</v>
      </c>
      <c r="D28" s="2"/>
      <c r="E28" s="2"/>
      <c r="F28" s="2"/>
      <c r="G28" s="2"/>
      <c r="H28" s="2"/>
      <c r="I28" s="2"/>
    </row>
    <row r="29" spans="1:9" x14ac:dyDescent="0.4">
      <c r="B29" s="2"/>
      <c r="C29" s="2" t="s">
        <v>7</v>
      </c>
      <c r="D29" s="2"/>
      <c r="E29" s="2"/>
      <c r="F29" s="2"/>
      <c r="G29" s="2"/>
      <c r="H29" s="2"/>
      <c r="I29" s="2"/>
    </row>
    <row r="30" spans="1:9" x14ac:dyDescent="0.4">
      <c r="B30" s="2"/>
      <c r="C30" s="2" t="s">
        <v>8</v>
      </c>
      <c r="D30" s="2"/>
      <c r="E30" s="2"/>
      <c r="F30" s="2"/>
      <c r="G30" s="2"/>
      <c r="H30" s="2"/>
      <c r="I30" s="2"/>
    </row>
    <row r="31" spans="1:9" x14ac:dyDescent="0.4">
      <c r="B31" s="2"/>
      <c r="C31" s="2" t="s">
        <v>9</v>
      </c>
      <c r="D31" s="2"/>
      <c r="E31" s="2"/>
      <c r="F31" s="2"/>
      <c r="G31" s="2"/>
      <c r="H31" s="2"/>
      <c r="I31" s="2"/>
    </row>
    <row r="32" spans="1:9" x14ac:dyDescent="0.4">
      <c r="B32" s="2" t="s">
        <v>6</v>
      </c>
      <c r="C32" s="2" t="s">
        <v>2</v>
      </c>
      <c r="D32" s="2"/>
      <c r="E32" s="2"/>
      <c r="F32" s="2"/>
      <c r="G32" s="2"/>
      <c r="H32" s="2"/>
      <c r="I32" s="2"/>
    </row>
    <row r="33" spans="1:9" x14ac:dyDescent="0.4">
      <c r="B33" s="2"/>
      <c r="C33" s="2" t="s">
        <v>10</v>
      </c>
      <c r="D33" s="2"/>
      <c r="E33" s="2"/>
      <c r="F33" s="2"/>
      <c r="G33" s="2"/>
      <c r="H33" s="2"/>
      <c r="I33" s="2"/>
    </row>
    <row r="34" spans="1:9" x14ac:dyDescent="0.4">
      <c r="B34" s="2"/>
      <c r="C34" s="2" t="s">
        <v>11</v>
      </c>
      <c r="D34" s="2"/>
      <c r="E34" s="2"/>
      <c r="F34" s="2"/>
      <c r="G34" s="2"/>
      <c r="H34" s="2"/>
      <c r="I34" s="2"/>
    </row>
    <row r="35" spans="1:9" x14ac:dyDescent="0.4">
      <c r="B35" s="2"/>
      <c r="C35" s="2" t="s">
        <v>12</v>
      </c>
      <c r="D35" s="2"/>
      <c r="E35" s="2"/>
      <c r="F35" s="2"/>
      <c r="G35" s="2"/>
      <c r="H35" s="2"/>
      <c r="I35" s="2"/>
    </row>
    <row r="36" spans="1:9" x14ac:dyDescent="0.4">
      <c r="B36" s="2"/>
      <c r="C36" s="2" t="s">
        <v>13</v>
      </c>
      <c r="D36" s="2"/>
      <c r="E36" s="2"/>
      <c r="F36" s="2"/>
      <c r="G36" s="2"/>
      <c r="H36" s="2"/>
      <c r="I36" s="2"/>
    </row>
    <row r="38" spans="1:9" ht="21" x14ac:dyDescent="0.4">
      <c r="A38" s="12">
        <v>4</v>
      </c>
      <c r="B38" s="12" t="s">
        <v>46</v>
      </c>
    </row>
    <row r="39" spans="1:9" x14ac:dyDescent="0.4">
      <c r="C39" s="2" t="s">
        <v>2</v>
      </c>
    </row>
    <row r="40" spans="1:9" x14ac:dyDescent="0.4">
      <c r="C40" s="2" t="s">
        <v>10</v>
      </c>
    </row>
    <row r="41" spans="1:9" x14ac:dyDescent="0.4">
      <c r="C41" s="2" t="s">
        <v>11</v>
      </c>
    </row>
    <row r="42" spans="1:9" x14ac:dyDescent="0.4">
      <c r="C42" s="2" t="s">
        <v>12</v>
      </c>
    </row>
    <row r="43" spans="1:9" x14ac:dyDescent="0.4">
      <c r="B43" t="s">
        <v>23</v>
      </c>
      <c r="D43" s="6">
        <f>C10</f>
        <v>22211.14</v>
      </c>
    </row>
    <row r="44" spans="1:9" x14ac:dyDescent="0.4">
      <c r="B44" t="s">
        <v>24</v>
      </c>
      <c r="C44" s="7" t="s">
        <v>25</v>
      </c>
      <c r="D44">
        <v>0.5</v>
      </c>
    </row>
    <row r="45" spans="1:9" x14ac:dyDescent="0.4">
      <c r="B45" t="s">
        <v>15</v>
      </c>
      <c r="D45">
        <f>C9</f>
        <v>20</v>
      </c>
    </row>
    <row r="46" spans="1:9" x14ac:dyDescent="0.4">
      <c r="B46" t="s">
        <v>26</v>
      </c>
      <c r="C46" s="7" t="s">
        <v>25</v>
      </c>
      <c r="D46">
        <v>7.85</v>
      </c>
    </row>
    <row r="47" spans="1:9" x14ac:dyDescent="0.4">
      <c r="B47" t="s">
        <v>44</v>
      </c>
      <c r="D47">
        <v>14</v>
      </c>
    </row>
    <row r="48" spans="1:9" x14ac:dyDescent="0.4">
      <c r="B48" t="s">
        <v>45</v>
      </c>
      <c r="D48">
        <v>1</v>
      </c>
    </row>
    <row r="49" spans="1:6" ht="21" x14ac:dyDescent="0.4">
      <c r="A49" s="12">
        <v>5</v>
      </c>
      <c r="B49" s="12" t="s">
        <v>29</v>
      </c>
      <c r="F49" s="9"/>
    </row>
    <row r="50" spans="1:6" x14ac:dyDescent="0.4">
      <c r="C50" s="4">
        <f>ROUND(((D43*D44)+(D43*(1-D44)*D45/D46))*20/100+(D43+(D43*(1-D44)*(D45-D47)/D46*D48))*80/100, 2)</f>
        <v>32439.58</v>
      </c>
    </row>
    <row r="51" spans="1:6" ht="21" x14ac:dyDescent="0.4">
      <c r="A51" s="12">
        <v>6</v>
      </c>
      <c r="B51" s="12" t="s">
        <v>30</v>
      </c>
    </row>
    <row r="52" spans="1:6" x14ac:dyDescent="0.4">
      <c r="B52" t="s">
        <v>28</v>
      </c>
    </row>
    <row r="53" spans="1:6" x14ac:dyDescent="0.4">
      <c r="C53" s="14">
        <f>ROUNDDOWN(C50*C11, -1)</f>
        <v>2640580</v>
      </c>
      <c r="D53" t="s">
        <v>31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하단열외군</vt:lpstr>
      <vt:lpstr>정상군</vt:lpstr>
      <vt:lpstr>상단열외군</vt:lpstr>
    </vt:vector>
  </TitlesOfParts>
  <Company>wsi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headpark</dc:creator>
  <cp:lastModifiedBy>user</cp:lastModifiedBy>
  <cp:lastPrinted>2009-10-26T12:14:35Z</cp:lastPrinted>
  <dcterms:created xsi:type="dcterms:W3CDTF">2009-10-26T10:56:44Z</dcterms:created>
  <dcterms:modified xsi:type="dcterms:W3CDTF">2018-11-11T03:54:06Z</dcterms:modified>
</cp:coreProperties>
</file>