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95" windowWidth="14895" windowHeight="7815" activeTab="2"/>
  </bookViews>
  <sheets>
    <sheet name="의과외래(정률)-3" sheetId="1" r:id="rId1"/>
    <sheet name="4번" sheetId="12" r:id="rId2"/>
    <sheet name="5번" sheetId="14" r:id="rId3"/>
    <sheet name="외래정률31번" sheetId="11" r:id="rId4"/>
    <sheet name="외래정률양식" sheetId="13" r:id="rId5"/>
  </sheets>
  <calcPr calcId="125725"/>
</workbook>
</file>

<file path=xl/calcChain.xml><?xml version="1.0" encoding="utf-8"?>
<calcChain xmlns="http://schemas.openxmlformats.org/spreadsheetml/2006/main">
  <c r="E68" i="14"/>
  <c r="G24"/>
  <c r="E24"/>
  <c r="G23"/>
  <c r="E23"/>
  <c r="E16"/>
  <c r="R17"/>
  <c r="O63"/>
  <c r="X19"/>
  <c r="AC17"/>
  <c r="AC18" s="1"/>
  <c r="X17"/>
  <c r="R16"/>
  <c r="X16" s="1"/>
  <c r="E15" s="1"/>
  <c r="E69" i="12"/>
  <c r="R21"/>
  <c r="R20"/>
  <c r="X20" s="1"/>
  <c r="R19"/>
  <c r="R18"/>
  <c r="E15" i="1"/>
  <c r="R17" i="13"/>
  <c r="X17" s="1"/>
  <c r="R19"/>
  <c r="X19" s="1"/>
  <c r="O63"/>
  <c r="AC17"/>
  <c r="AC18" s="1"/>
  <c r="R16"/>
  <c r="X16" s="1"/>
  <c r="O64" i="12"/>
  <c r="AC18"/>
  <c r="AC19" s="1"/>
  <c r="X18"/>
  <c r="X17"/>
  <c r="E16" s="1"/>
  <c r="R17"/>
  <c r="E68" i="1"/>
  <c r="G32"/>
  <c r="G63" s="1"/>
  <c r="E32"/>
  <c r="E16"/>
  <c r="R18"/>
  <c r="AC19" i="14" l="1"/>
  <c r="AC20" s="1"/>
  <c r="R18"/>
  <c r="X18" s="1"/>
  <c r="G63" s="1"/>
  <c r="G64" s="1"/>
  <c r="R18" i="13"/>
  <c r="X18" s="1"/>
  <c r="G63" s="1"/>
  <c r="G64" s="1"/>
  <c r="AC19"/>
  <c r="AC20" s="1"/>
  <c r="X19" i="12"/>
  <c r="G64" s="1"/>
  <c r="G65" s="1"/>
  <c r="AC20"/>
  <c r="AC21" s="1"/>
  <c r="R17" i="11"/>
  <c r="AC21" i="14" l="1"/>
  <c r="X20"/>
  <c r="E63" s="1"/>
  <c r="E67" s="1"/>
  <c r="AC21" i="13"/>
  <c r="R20"/>
  <c r="X20" s="1"/>
  <c r="E63" s="1"/>
  <c r="E67" s="1"/>
  <c r="AC22" i="12"/>
  <c r="X21"/>
  <c r="E17" s="1"/>
  <c r="E64" s="1"/>
  <c r="E68" s="1"/>
  <c r="AB17" i="11"/>
  <c r="E68"/>
  <c r="R18"/>
  <c r="X18"/>
  <c r="G32" s="1"/>
  <c r="G63" s="1"/>
  <c r="G64" s="1"/>
  <c r="R39"/>
  <c r="X39" s="1"/>
  <c r="X38"/>
  <c r="R38"/>
  <c r="R37"/>
  <c r="X37" s="1"/>
  <c r="X36"/>
  <c r="R36"/>
  <c r="R35"/>
  <c r="X35" s="1"/>
  <c r="X34"/>
  <c r="R34"/>
  <c r="R33"/>
  <c r="X33" s="1"/>
  <c r="X32"/>
  <c r="R32"/>
  <c r="R31"/>
  <c r="X31" s="1"/>
  <c r="X30"/>
  <c r="R30"/>
  <c r="R29"/>
  <c r="X29" s="1"/>
  <c r="X28"/>
  <c r="R27"/>
  <c r="X27" s="1"/>
  <c r="R26"/>
  <c r="X26" s="1"/>
  <c r="R25"/>
  <c r="X25" s="1"/>
  <c r="R24"/>
  <c r="X24" s="1"/>
  <c r="R23"/>
  <c r="X23" s="1"/>
  <c r="X22"/>
  <c r="X21"/>
  <c r="X20"/>
  <c r="R19"/>
  <c r="X19" s="1"/>
  <c r="E62"/>
  <c r="O63" s="1"/>
  <c r="AC17"/>
  <c r="AC18" s="1"/>
  <c r="AC19" s="1"/>
  <c r="R16"/>
  <c r="X16" s="1"/>
  <c r="E14" s="1"/>
  <c r="E63" s="1"/>
  <c r="AC22" i="14" l="1"/>
  <c r="R21"/>
  <c r="X21" s="1"/>
  <c r="O59"/>
  <c r="R21" i="13"/>
  <c r="X21" s="1"/>
  <c r="AC22"/>
  <c r="E68"/>
  <c r="O59" s="1"/>
  <c r="R22" i="12"/>
  <c r="X22" s="1"/>
  <c r="AC23"/>
  <c r="O60"/>
  <c r="E67" i="11"/>
  <c r="AC20"/>
  <c r="O59"/>
  <c r="X17"/>
  <c r="O63" i="1"/>
  <c r="R22" i="14" l="1"/>
  <c r="X22" s="1"/>
  <c r="AC23"/>
  <c r="AC23" i="13"/>
  <c r="R22"/>
  <c r="X22" s="1"/>
  <c r="AC24" i="12"/>
  <c r="R23"/>
  <c r="X23" s="1"/>
  <c r="AC21" i="11"/>
  <c r="X18" i="1"/>
  <c r="R16"/>
  <c r="X16" s="1"/>
  <c r="E63" s="1"/>
  <c r="AC17"/>
  <c r="X17" s="1"/>
  <c r="R23" i="14" l="1"/>
  <c r="X23" s="1"/>
  <c r="AC24"/>
  <c r="AC24" i="13"/>
  <c r="R23"/>
  <c r="X23" s="1"/>
  <c r="AC25" i="12"/>
  <c r="R24"/>
  <c r="X24" s="1"/>
  <c r="AC22" i="11"/>
  <c r="AC18" i="1"/>
  <c r="AC19" s="1"/>
  <c r="G64"/>
  <c r="R24" i="14" l="1"/>
  <c r="X24" s="1"/>
  <c r="AC25"/>
  <c r="R24" i="13"/>
  <c r="X24" s="1"/>
  <c r="AC25"/>
  <c r="R25" i="12"/>
  <c r="X25" s="1"/>
  <c r="AC26"/>
  <c r="AC23" i="11"/>
  <c r="AC20" i="1"/>
  <c r="X19"/>
  <c r="E67"/>
  <c r="O59" s="1"/>
  <c r="AC26" i="14" l="1"/>
  <c r="R25"/>
  <c r="X25" s="1"/>
  <c r="AC26" i="13"/>
  <c r="R25"/>
  <c r="X25" s="1"/>
  <c r="AC27" i="12"/>
  <c r="R26"/>
  <c r="X26" s="1"/>
  <c r="AC24" i="11"/>
  <c r="AC21" i="1"/>
  <c r="R20"/>
  <c r="X20" s="1"/>
  <c r="AC27" i="14" l="1"/>
  <c r="R26"/>
  <c r="X26" s="1"/>
  <c r="AC27" i="13"/>
  <c r="R26"/>
  <c r="X26" s="1"/>
  <c r="AC28" i="12"/>
  <c r="R27"/>
  <c r="X27" s="1"/>
  <c r="AC25" i="11"/>
  <c r="AC22" i="1"/>
  <c r="R21"/>
  <c r="X21" s="1"/>
  <c r="R27" i="14" l="1"/>
  <c r="X27" s="1"/>
  <c r="AC28"/>
  <c r="R27" i="13"/>
  <c r="X27" s="1"/>
  <c r="AC28"/>
  <c r="R28" i="12"/>
  <c r="X28" s="1"/>
  <c r="AC29"/>
  <c r="AC26" i="11"/>
  <c r="AC23" i="1"/>
  <c r="R22"/>
  <c r="X22" s="1"/>
  <c r="AC29" i="14" l="1"/>
  <c r="R28"/>
  <c r="X28" s="1"/>
  <c r="AC29" i="13"/>
  <c r="R28"/>
  <c r="X28" s="1"/>
  <c r="AC30" i="12"/>
  <c r="R29"/>
  <c r="X29" s="1"/>
  <c r="AC27" i="11"/>
  <c r="AC24" i="1"/>
  <c r="R23"/>
  <c r="X23" s="1"/>
  <c r="AC30" i="14" l="1"/>
  <c r="R29"/>
  <c r="X29" s="1"/>
  <c r="R29" i="13"/>
  <c r="X29" s="1"/>
  <c r="AC30"/>
  <c r="R30" i="12"/>
  <c r="X30" s="1"/>
  <c r="AC31"/>
  <c r="AC28" i="11"/>
  <c r="AC25" i="1"/>
  <c r="R24"/>
  <c r="X24" s="1"/>
  <c r="R30" i="14" l="1"/>
  <c r="X30" s="1"/>
  <c r="AC31"/>
  <c r="AC31" i="13"/>
  <c r="R30"/>
  <c r="X30" s="1"/>
  <c r="AC32" i="12"/>
  <c r="R31"/>
  <c r="X31" s="1"/>
  <c r="AC29" i="11"/>
  <c r="AC26" i="1"/>
  <c r="R25"/>
  <c r="X25" s="1"/>
  <c r="AC32" i="14" l="1"/>
  <c r="R31"/>
  <c r="X31" s="1"/>
  <c r="AC32" i="13"/>
  <c r="R31"/>
  <c r="X31" s="1"/>
  <c r="AC33" i="12"/>
  <c r="R32"/>
  <c r="X32" s="1"/>
  <c r="AC30" i="11"/>
  <c r="AC27" i="1"/>
  <c r="R26"/>
  <c r="X26" s="1"/>
  <c r="R32" i="14" l="1"/>
  <c r="X32" s="1"/>
  <c r="AC33"/>
  <c r="AC33" i="13"/>
  <c r="R32"/>
  <c r="X32" s="1"/>
  <c r="AC34" i="12"/>
  <c r="R33"/>
  <c r="X33" s="1"/>
  <c r="AC31" i="11"/>
  <c r="AC28" i="1"/>
  <c r="R27"/>
  <c r="X27" s="1"/>
  <c r="R33" i="14" l="1"/>
  <c r="X33" s="1"/>
  <c r="AC34"/>
  <c r="AC34" i="13"/>
  <c r="R33"/>
  <c r="X33" s="1"/>
  <c r="AC35" i="12"/>
  <c r="R34"/>
  <c r="X34" s="1"/>
  <c r="AC32" i="11"/>
  <c r="AC29" i="1"/>
  <c r="R28"/>
  <c r="X28" s="1"/>
  <c r="R34" i="14" l="1"/>
  <c r="X34" s="1"/>
  <c r="AC35"/>
  <c r="R34" i="13"/>
  <c r="X34" s="1"/>
  <c r="AC35"/>
  <c r="R35" i="12"/>
  <c r="X35" s="1"/>
  <c r="AC36"/>
  <c r="AC33" i="11"/>
  <c r="AC30" i="1"/>
  <c r="R29"/>
  <c r="X29" s="1"/>
  <c r="AC36" i="14" l="1"/>
  <c r="R35"/>
  <c r="X35" s="1"/>
  <c r="AC36" i="13"/>
  <c r="R35"/>
  <c r="X35" s="1"/>
  <c r="AC37" i="12"/>
  <c r="R36"/>
  <c r="X36" s="1"/>
  <c r="AC34" i="11"/>
  <c r="AC31" i="1"/>
  <c r="R30"/>
  <c r="X30" s="1"/>
  <c r="R36" i="14" l="1"/>
  <c r="X36" s="1"/>
  <c r="AC37"/>
  <c r="AC37" i="13"/>
  <c r="R36"/>
  <c r="X36" s="1"/>
  <c r="AC38" i="12"/>
  <c r="R37"/>
  <c r="X37" s="1"/>
  <c r="AC35" i="11"/>
  <c r="AC32" i="1"/>
  <c r="R31"/>
  <c r="X31" s="1"/>
  <c r="R37" i="14" l="1"/>
  <c r="X37" s="1"/>
  <c r="AC38"/>
  <c r="R37" i="13"/>
  <c r="X37" s="1"/>
  <c r="AC38"/>
  <c r="R38" i="12"/>
  <c r="X38" s="1"/>
  <c r="AC39"/>
  <c r="AC36" i="11"/>
  <c r="AC33" i="1"/>
  <c r="R32"/>
  <c r="X32" s="1"/>
  <c r="AC39" i="14" l="1"/>
  <c r="R38"/>
  <c r="X38" s="1"/>
  <c r="AC39" i="13"/>
  <c r="R38"/>
  <c r="X38" s="1"/>
  <c r="AC40" i="12"/>
  <c r="R39"/>
  <c r="X39" s="1"/>
  <c r="AC37" i="11"/>
  <c r="AC34" i="1"/>
  <c r="R33"/>
  <c r="X33" s="1"/>
  <c r="AC40" i="14" l="1"/>
  <c r="R39"/>
  <c r="X39" s="1"/>
  <c r="R39" i="13"/>
  <c r="X39" s="1"/>
  <c r="AC40"/>
  <c r="R40" i="12"/>
  <c r="X40" s="1"/>
  <c r="AC41"/>
  <c r="AC38" i="11"/>
  <c r="AC35" i="1"/>
  <c r="R34"/>
  <c r="X34" s="1"/>
  <c r="R40" i="14" l="1"/>
  <c r="X40" s="1"/>
  <c r="AC41"/>
  <c r="AC41" i="13"/>
  <c r="R40"/>
  <c r="X40" s="1"/>
  <c r="AC42" i="12"/>
  <c r="R41"/>
  <c r="X41" s="1"/>
  <c r="AC39" i="11"/>
  <c r="AC36" i="1"/>
  <c r="R35"/>
  <c r="X35" s="1"/>
  <c r="AC42" i="14" l="1"/>
  <c r="R41"/>
  <c r="X41" s="1"/>
  <c r="AC42" i="13"/>
  <c r="R41"/>
  <c r="X41" s="1"/>
  <c r="AC43" i="12"/>
  <c r="R42"/>
  <c r="X42" s="1"/>
  <c r="AC40" i="11"/>
  <c r="AC37" i="1"/>
  <c r="R36"/>
  <c r="X36" s="1"/>
  <c r="AC43" i="14" l="1"/>
  <c r="R42"/>
  <c r="X42" s="1"/>
  <c r="R42" i="13"/>
  <c r="X42" s="1"/>
  <c r="AC43"/>
  <c r="R43" i="12"/>
  <c r="X43" s="1"/>
  <c r="AC44"/>
  <c r="AC41" i="11"/>
  <c r="R40"/>
  <c r="X40" s="1"/>
  <c r="AC38" i="1"/>
  <c r="R37"/>
  <c r="X37" s="1"/>
  <c r="AC44" i="14" l="1"/>
  <c r="R43"/>
  <c r="X43" s="1"/>
  <c r="AC44" i="13"/>
  <c r="R43"/>
  <c r="X43" s="1"/>
  <c r="AC45" i="12"/>
  <c r="R44"/>
  <c r="X44" s="1"/>
  <c r="AC42" i="11"/>
  <c r="R41"/>
  <c r="X41" s="1"/>
  <c r="AC39" i="1"/>
  <c r="R38"/>
  <c r="X38" s="1"/>
  <c r="AC45" i="14" l="1"/>
  <c r="R44"/>
  <c r="X44" s="1"/>
  <c r="AC45" i="13"/>
  <c r="R44"/>
  <c r="X44" s="1"/>
  <c r="AC46" i="12"/>
  <c r="R45"/>
  <c r="X45" s="1"/>
  <c r="AC43" i="11"/>
  <c r="R42"/>
  <c r="X42" s="1"/>
  <c r="AC40" i="1"/>
  <c r="R39"/>
  <c r="X39" s="1"/>
  <c r="R45" i="14" l="1"/>
  <c r="X45" s="1"/>
  <c r="AC46"/>
  <c r="R45" i="13"/>
  <c r="X45" s="1"/>
  <c r="AC46"/>
  <c r="R46" i="12"/>
  <c r="X46" s="1"/>
  <c r="AC47"/>
  <c r="R43" i="11"/>
  <c r="X43" s="1"/>
  <c r="AC44"/>
  <c r="AC41" i="1"/>
  <c r="R40"/>
  <c r="X40" s="1"/>
  <c r="AC47" i="14" l="1"/>
  <c r="R46"/>
  <c r="X46" s="1"/>
  <c r="AC47" i="13"/>
  <c r="R46"/>
  <c r="X46" s="1"/>
  <c r="AC48" i="12"/>
  <c r="R47"/>
  <c r="X47" s="1"/>
  <c r="AC45" i="11"/>
  <c r="R44"/>
  <c r="X44" s="1"/>
  <c r="AC42" i="1"/>
  <c r="R41"/>
  <c r="X41" s="1"/>
  <c r="AC48" i="14" l="1"/>
  <c r="R48" s="1"/>
  <c r="X48" s="1"/>
  <c r="R47"/>
  <c r="X47" s="1"/>
  <c r="R47" i="13"/>
  <c r="X47" s="1"/>
  <c r="AC48"/>
  <c r="R48" s="1"/>
  <c r="X48" s="1"/>
  <c r="R48" i="12"/>
  <c r="X48" s="1"/>
  <c r="AC49"/>
  <c r="R49" s="1"/>
  <c r="X49" s="1"/>
  <c r="R45" i="11"/>
  <c r="X45" s="1"/>
  <c r="AC46"/>
  <c r="AC43" i="1"/>
  <c r="R42"/>
  <c r="X42" s="1"/>
  <c r="R46" i="11" l="1"/>
  <c r="X46" s="1"/>
  <c r="AC47"/>
  <c r="AC44" i="1"/>
  <c r="R43"/>
  <c r="X43" s="1"/>
  <c r="R47" i="11" l="1"/>
  <c r="X47" s="1"/>
  <c r="AC48"/>
  <c r="R48" s="1"/>
  <c r="X48" s="1"/>
  <c r="AC45" i="1"/>
  <c r="R44"/>
  <c r="X44" s="1"/>
  <c r="AC46" l="1"/>
  <c r="R45"/>
  <c r="X45" s="1"/>
  <c r="AC47" l="1"/>
  <c r="R46"/>
  <c r="X46" s="1"/>
  <c r="AC48" l="1"/>
  <c r="R48" s="1"/>
  <c r="X48" s="1"/>
  <c r="R47"/>
  <c r="X47" s="1"/>
</calcChain>
</file>

<file path=xl/sharedStrings.xml><?xml version="1.0" encoding="utf-8"?>
<sst xmlns="http://schemas.openxmlformats.org/spreadsheetml/2006/main" count="1603" uniqueCount="261">
  <si>
    <t>(별지 제 11-1호 서식)</t>
    <phoneticPr fontId="1" type="noConversion"/>
  </si>
  <si>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</si>
  <si>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</si>
  <si>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</si>
  <si>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</si>
  <si>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</si>
  <si>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</si>
  <si>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</si>
  <si>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</si>
  <si>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5.가정간호기본방문료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</si>
  <si>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</si>
  <si>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</si>
  <si>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</si>
  <si>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</si>
  <si>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</si>
  <si>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</si>
  <si>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</si>
  <si>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</si>
  <si>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</si>
  <si>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</si>
  <si>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</si>
  <si>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</si>
  <si>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</si>
  <si>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</si>
  <si>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</si>
  <si>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</si>
  <si>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</si>
  <si>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</si>
  <si>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</si>
  <si>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</si>
  <si>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</si>
  <si>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</si>
  <si>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</si>
  <si>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</si>
  <si>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</si>
  <si>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</si>
  <si>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</si>
  <si>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</si>
  <si>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</si>
  <si>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</si>
  <si>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</si>
  <si>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</si>
  <si>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</si>
  <si>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</si>
  <si>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</si>
  <si>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</si>
  <si>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</si>
  <si>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</si>
  <si>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</si>
  <si>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심사내역</t>
    <phoneticPr fontId="1" type="noConversion"/>
  </si>
  <si>
    <t>조정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</si>
  <si>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</si>
  <si>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</si>
  <si>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</si>
  <si>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</si>
  <si>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계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</si>
  <si>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</si>
  <si>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</si>
  <si>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</si>
  <si>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</si>
  <si>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</si>
  <si>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단가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</si>
  <si>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</si>
  <si>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</si>
  <si>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</si>
  <si>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</si>
  <si>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</si>
  <si>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</si>
  <si>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</si>
  <si>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</si>
  <si>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</si>
  <si>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금액</t>
    <phoneticPr fontId="1" type="noConversion"/>
  </si>
  <si>
    <t>1.피하또는근육내</t>
    <phoneticPr fontId="1" type="noConversion"/>
  </si>
  <si>
    <t>6.만성질환관리료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</si>
  <si>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</si>
  <si>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</si>
  <si>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1..</t>
    <phoneticPr fontId="1" type="noConversion"/>
  </si>
  <si>
    <t>1..</t>
    <phoneticPr fontId="1" type="noConversion"/>
  </si>
  <si>
    <t>단가</t>
    <phoneticPr fontId="1" type="noConversion"/>
  </si>
  <si>
    <t>점수</t>
    <phoneticPr fontId="1" type="noConversion"/>
  </si>
  <si>
    <t>초진진찰료</t>
    <phoneticPr fontId="1" type="noConversion"/>
  </si>
  <si>
    <t>우송병원</t>
    <phoneticPr fontId="1" type="noConversion"/>
  </si>
  <si>
    <t>홍길동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</si>
  <si>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</si>
  <si>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</si>
  <si>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처방일수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</si>
  <si>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</si>
  <si>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</si>
  <si>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</si>
  <si>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</si>
  <si>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</si>
  <si>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</si>
  <si>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</si>
  <si>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</si>
  <si>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투약료총액</t>
    <phoneticPr fontId="1" type="noConversion"/>
  </si>
  <si>
    <t>특수장비총액</t>
    <phoneticPr fontId="1" type="noConversion"/>
  </si>
  <si>
    <t>비급여총액</t>
    <phoneticPr fontId="1" type="noConversion"/>
  </si>
  <si>
    <t>다중바코드</t>
    <phoneticPr fontId="1" type="noConversion"/>
  </si>
  <si>
    <t>직접조제횟수</t>
    <phoneticPr fontId="1" type="noConversion"/>
  </si>
  <si>
    <t>1회투약량</t>
    <phoneticPr fontId="1" type="noConversion"/>
  </si>
  <si>
    <t>1일투여횟수</t>
    <phoneticPr fontId="1" type="noConversion"/>
  </si>
  <si>
    <t>1회투약량(3,4항해당)</t>
    <phoneticPr fontId="1" type="noConversion"/>
  </si>
  <si>
    <t>총내원일수</t>
  </si>
  <si>
    <t>일</t>
  </si>
  <si>
    <t>내원일</t>
    <phoneticPr fontId="1" type="noConversion"/>
  </si>
  <si>
    <t>[정률]</t>
    <phoneticPr fontId="1" type="noConversion"/>
  </si>
  <si>
    <t>(의과외래)</t>
    <phoneticPr fontId="1" type="noConversion"/>
  </si>
  <si>
    <t>약품명(일반 및 제품명)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</si>
  <si>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</si>
  <si>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</si>
  <si>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</si>
  <si>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당원요양개시일</t>
    <phoneticPr fontId="1" type="noConversion"/>
  </si>
  <si>
    <t>당월요양급여일수(원내투약일수포함)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</si>
  <si>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</si>
  <si>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</si>
  <si>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본인부담금발생횟수</t>
    <phoneticPr fontId="1" type="noConversion"/>
  </si>
  <si>
    <t>상한가</t>
    <phoneticPr fontId="1" type="noConversion"/>
  </si>
  <si>
    <t>단가</t>
    <phoneticPr fontId="1" type="noConversion"/>
  </si>
  <si>
    <t>1회투여량또는실시횟수</t>
    <phoneticPr fontId="1" type="noConversion"/>
  </si>
  <si>
    <t>총투여일수또는실시횟수</t>
    <phoneticPr fontId="1" type="noConversion"/>
  </si>
  <si>
    <t>금액</t>
    <phoneticPr fontId="1" type="noConversion"/>
  </si>
  <si>
    <t>약제상한가차액</t>
    <phoneticPr fontId="1" type="noConversion"/>
  </si>
  <si>
    <t>면허종류</t>
    <phoneticPr fontId="1" type="noConversion"/>
  </si>
  <si>
    <t>A.100분의100미만본인부담1</t>
    <phoneticPr fontId="1" type="noConversion"/>
  </si>
  <si>
    <t>B.100분의100미만본인부담2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</si>
  <si>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</si>
  <si>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</si>
  <si>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</si>
  <si>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T.특수재료</t>
    <phoneticPr fontId="1" type="noConversion"/>
  </si>
  <si>
    <t>1.장루,요류치료재료</t>
    <phoneticPr fontId="1" type="noConversion"/>
  </si>
  <si>
    <t>개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</si>
  <si>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</si>
  <si>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</si>
  <si>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</si>
  <si>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특수재료총액</t>
    <phoneticPr fontId="1" type="noConversion"/>
  </si>
  <si>
    <t>보훈등100분의100본인부담총액</t>
    <phoneticPr fontId="1" type="noConversion"/>
  </si>
  <si>
    <t>13. 약제상한차총액</t>
    <phoneticPr fontId="1" type="noConversion"/>
  </si>
  <si>
    <t>14. 수진자요양급여비용총액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</si>
  <si>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</si>
  <si>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</si>
  <si>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</si>
  <si>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</si>
  <si>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19. 청구액</t>
    <phoneticPr fontId="1" type="noConversion"/>
  </si>
  <si>
    <t>20.본인부담상한액초과액</t>
    <phoneticPr fontId="1" type="noConversion"/>
  </si>
  <si>
    <t>21.요양급여비용총액2, 진료비총액</t>
    <phoneticPr fontId="1" type="noConversion"/>
  </si>
  <si>
    <t>22. 보훈청구액</t>
    <phoneticPr fontId="1" type="noConversion"/>
  </si>
  <si>
    <t>23.건강보험100분의100본인부담총액</t>
    <phoneticPr fontId="1" type="noConversion"/>
  </si>
  <si>
    <t>24.보훈본인일부부담금</t>
    <phoneticPr fontId="1" type="noConversion"/>
  </si>
  <si>
    <t>25.100분의100미만총액</t>
    <phoneticPr fontId="1" type="noConversion"/>
  </si>
  <si>
    <t>26.100분의100미만본인일부부담금</t>
    <phoneticPr fontId="1" type="noConversion"/>
  </si>
  <si>
    <t>27.100분의100미만청구액</t>
    <phoneticPr fontId="1" type="noConversion"/>
  </si>
  <si>
    <t>28.100분의100미만보훈청구액</t>
    <phoneticPr fontId="1" type="noConversion"/>
  </si>
  <si>
    <t>심사내역</t>
    <phoneticPr fontId="1" type="noConversion"/>
  </si>
  <si>
    <t>구분</t>
    <phoneticPr fontId="1" type="noConversion"/>
  </si>
  <si>
    <t>코드</t>
    <phoneticPr fontId="1" type="noConversion"/>
  </si>
  <si>
    <t>조정</t>
    <phoneticPr fontId="1" type="noConversion"/>
  </si>
  <si>
    <t>약제상한차액조정</t>
    <phoneticPr fontId="1" type="noConversion"/>
  </si>
  <si>
    <t>계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</si>
  <si>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</si>
  <si>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</si>
  <si>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</si>
  <si>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</si>
  <si>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190mm*320mm(일반용지 60g/m^2(재활용품)</t>
    <phoneticPr fontId="1" type="noConversion"/>
  </si>
  <si>
    <t>11. 소계</t>
    <phoneticPr fontId="1" type="noConversion"/>
  </si>
  <si>
    <t>12. 가산율</t>
    <phoneticPr fontId="1" type="noConversion"/>
  </si>
  <si>
    <t>계속</t>
    <phoneticPr fontId="1" type="noConversion"/>
  </si>
  <si>
    <t>외래환자의약품관리료(1일분)</t>
    <phoneticPr fontId="1" type="noConversion"/>
  </si>
  <si>
    <t>31번</t>
    <phoneticPr fontId="1" type="noConversion"/>
  </si>
  <si>
    <t>홍길동(45)</t>
    <phoneticPr fontId="1" type="noConversion"/>
  </si>
  <si>
    <t>우송상급종합병원</t>
    <phoneticPr fontId="1" type="noConversion"/>
  </si>
  <si>
    <t>상세불명의 장폐색증</t>
    <phoneticPr fontId="1" type="noConversion"/>
  </si>
  <si>
    <t>기타급성위염</t>
    <phoneticPr fontId="1" type="noConversion"/>
  </si>
  <si>
    <t>E86.0</t>
    <phoneticPr fontId="1" type="noConversion"/>
  </si>
  <si>
    <t>탈수</t>
    <phoneticPr fontId="1" type="noConversion"/>
  </si>
  <si>
    <t>K56.7</t>
    <phoneticPr fontId="1" type="noConversion"/>
  </si>
  <si>
    <t>K29.1</t>
    <phoneticPr fontId="1" type="noConversion"/>
  </si>
  <si>
    <r>
      <t xml:space="preserve">1  2  3  4  5 </t>
    </r>
    <r>
      <rPr>
        <b/>
        <u/>
        <sz val="10"/>
        <color theme="1"/>
        <rFont val="맑은 고딕"/>
        <family val="3"/>
        <charset val="129"/>
        <scheme val="minor"/>
      </rPr>
      <t xml:space="preserve"> </t>
    </r>
    <r>
      <rPr>
        <b/>
        <u val="double"/>
        <sz val="10"/>
        <color theme="1"/>
        <rFont val="맑은 고딕"/>
        <family val="3"/>
        <charset val="129"/>
        <scheme val="minor"/>
      </rPr>
      <t>6</t>
    </r>
    <r>
      <rPr>
        <b/>
        <u/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 7  8  9  10  11  12  13  14  15  16  17  18  19  20  21  22  23  24  25  26  27  28  29  30  31</t>
    </r>
    <phoneticPr fontId="1" type="noConversion"/>
  </si>
  <si>
    <t>20150406-0007</t>
    <phoneticPr fontId="1" type="noConversion"/>
  </si>
  <si>
    <t>재진진찰료(야간)</t>
    <phoneticPr fontId="1" type="noConversion"/>
  </si>
  <si>
    <t>에취투정</t>
    <phoneticPr fontId="1" type="noConversion"/>
  </si>
  <si>
    <t>아루사루민액</t>
    <phoneticPr fontId="1" type="noConversion"/>
  </si>
  <si>
    <t>외래환자조제복약지도료</t>
    <phoneticPr fontId="1" type="noConversion"/>
  </si>
  <si>
    <t>점적주사(501-1000ml)</t>
    <phoneticPr fontId="1" type="noConversion"/>
  </si>
  <si>
    <t>수액제주입로를통한주사</t>
    <phoneticPr fontId="1" type="noConversion"/>
  </si>
  <si>
    <t>하트만용액 1000ml</t>
    <phoneticPr fontId="1" type="noConversion"/>
  </si>
  <si>
    <t>멕페란주</t>
    <phoneticPr fontId="1" type="noConversion"/>
  </si>
  <si>
    <t>에이치-2</t>
    <phoneticPr fontId="1" type="noConversion"/>
  </si>
  <si>
    <t>글리세린관장</t>
    <phoneticPr fontId="1" type="noConversion"/>
  </si>
  <si>
    <t>SGOT</t>
    <phoneticPr fontId="1" type="noConversion"/>
  </si>
  <si>
    <t>SGPT</t>
    <phoneticPr fontId="1" type="noConversion"/>
  </si>
  <si>
    <t>아밀라제검사</t>
    <phoneticPr fontId="1" type="noConversion"/>
  </si>
  <si>
    <t>당정량검사</t>
    <phoneticPr fontId="1" type="noConversion"/>
  </si>
  <si>
    <t>요소질소검사</t>
    <phoneticPr fontId="1" type="noConversion"/>
  </si>
  <si>
    <t>요일반검사</t>
    <phoneticPr fontId="1" type="noConversion"/>
  </si>
  <si>
    <t>AA157</t>
    <phoneticPr fontId="1" type="noConversion"/>
  </si>
  <si>
    <t>기본</t>
    <phoneticPr fontId="1" type="noConversion"/>
  </si>
  <si>
    <t>가산</t>
    <phoneticPr fontId="1" type="noConversion"/>
  </si>
  <si>
    <t>AA257</t>
    <phoneticPr fontId="1" type="noConversion"/>
  </si>
  <si>
    <t>AC101</t>
    <phoneticPr fontId="1" type="noConversion"/>
  </si>
  <si>
    <t>응급의료관리료(권역)</t>
    <phoneticPr fontId="1" type="noConversion"/>
  </si>
  <si>
    <t>비급여</t>
    <phoneticPr fontId="1" type="noConversion"/>
  </si>
  <si>
    <t>AL501</t>
    <phoneticPr fontId="1" type="noConversion"/>
  </si>
  <si>
    <t>알기론정 5mg</t>
    <phoneticPr fontId="1" type="noConversion"/>
  </si>
  <si>
    <t>J5010</t>
    <phoneticPr fontId="1" type="noConversion"/>
  </si>
  <si>
    <t>KK053</t>
    <phoneticPr fontId="1" type="noConversion"/>
  </si>
  <si>
    <t>KK054</t>
    <phoneticPr fontId="1" type="noConversion"/>
  </si>
  <si>
    <t>알기론 5mg 주</t>
    <phoneticPr fontId="1" type="noConversion"/>
  </si>
  <si>
    <t>1  2  3  4  5  6  7  8  9  10  11  12  13  14  15  16  17  18  19  20  21  22  23  24  25  26  27  28  29  30  31</t>
    <phoneticPr fontId="1" type="noConversion"/>
  </si>
  <si>
    <t>약제상한차액조정</t>
    <phoneticPr fontId="1" type="noConversion"/>
  </si>
  <si>
    <t>3번</t>
    <phoneticPr fontId="1" type="noConversion"/>
  </si>
  <si>
    <t>홍아들</t>
    <phoneticPr fontId="1" type="noConversion"/>
  </si>
  <si>
    <t>홍엄마(65)</t>
    <phoneticPr fontId="1" type="noConversion"/>
  </si>
  <si>
    <t>1234-5678</t>
    <phoneticPr fontId="1" type="noConversion"/>
  </si>
  <si>
    <t>12435-5678</t>
    <phoneticPr fontId="1" type="noConversion"/>
  </si>
  <si>
    <t>위궤양</t>
    <phoneticPr fontId="1" type="noConversion"/>
  </si>
  <si>
    <t>N18.9</t>
    <phoneticPr fontId="1" type="noConversion"/>
  </si>
  <si>
    <t>K25</t>
    <phoneticPr fontId="1" type="noConversion"/>
  </si>
  <si>
    <t>체외투석(삭제-질병명아님)</t>
    <phoneticPr fontId="1" type="noConversion"/>
  </si>
  <si>
    <t>상세불명의 만성신장병</t>
    <phoneticPr fontId="1" type="noConversion"/>
  </si>
  <si>
    <t>계속</t>
    <phoneticPr fontId="1" type="noConversion"/>
  </si>
  <si>
    <t>20170403-0005</t>
    <phoneticPr fontId="1" type="noConversion"/>
  </si>
  <si>
    <t>재진진찰료(병원)</t>
    <phoneticPr fontId="1" type="noConversion"/>
  </si>
  <si>
    <t>혈액투석</t>
    <phoneticPr fontId="1" type="noConversion"/>
  </si>
  <si>
    <t>혈액투석재료대</t>
    <phoneticPr fontId="1" type="noConversion"/>
  </si>
  <si>
    <t>AA255</t>
    <phoneticPr fontId="1" type="noConversion"/>
  </si>
  <si>
    <t>O7020</t>
    <phoneticPr fontId="1" type="noConversion"/>
  </si>
  <si>
    <t>O7021</t>
    <phoneticPr fontId="1" type="noConversion"/>
  </si>
  <si>
    <t>A02105951</t>
    <phoneticPr fontId="1" type="noConversion"/>
  </si>
  <si>
    <t>의약품관리료(외래환자)</t>
    <phoneticPr fontId="1" type="noConversion"/>
  </si>
  <si>
    <t>AL701</t>
    <phoneticPr fontId="1" type="noConversion"/>
  </si>
  <si>
    <t>홍엄마(71)</t>
    <phoneticPr fontId="1" type="noConversion"/>
  </si>
  <si>
    <t>만성신장병(5기)</t>
    <phoneticPr fontId="1" type="noConversion"/>
  </si>
  <si>
    <t>N18.5</t>
    <phoneticPr fontId="1" type="noConversion"/>
  </si>
  <si>
    <t>고혈압성신장병</t>
    <phoneticPr fontId="1" type="noConversion"/>
  </si>
  <si>
    <t>I12</t>
    <phoneticPr fontId="1" type="noConversion"/>
  </si>
  <si>
    <t>헤모트레이트B1 10ea</t>
    <phoneticPr fontId="1" type="noConversion"/>
  </si>
  <si>
    <t>4번</t>
    <phoneticPr fontId="1" type="noConversion"/>
  </si>
  <si>
    <t>위-식도역류병</t>
    <phoneticPr fontId="1" type="noConversion"/>
  </si>
  <si>
    <t>K21</t>
    <phoneticPr fontId="1" type="noConversion"/>
  </si>
  <si>
    <t>과민대장증후군</t>
    <phoneticPr fontId="1" type="noConversion"/>
  </si>
  <si>
    <t>K58</t>
    <phoneticPr fontId="1" type="noConversion"/>
  </si>
  <si>
    <t>우송종합병원</t>
    <phoneticPr fontId="1" type="noConversion"/>
  </si>
  <si>
    <t>재진진찰료(종합병원)</t>
    <phoneticPr fontId="1" type="noConversion"/>
  </si>
  <si>
    <t>AA256</t>
    <phoneticPr fontId="1" type="noConversion"/>
  </si>
  <si>
    <t>약재료 항은 전부 삭제: 처방전 발생</t>
    <phoneticPr fontId="1" type="noConversion"/>
  </si>
  <si>
    <t>홍엄마(61)</t>
    <phoneticPr fontId="1" type="noConversion"/>
  </si>
  <si>
    <t>신부전을 동반한 고혈압성 신장병</t>
    <phoneticPr fontId="1" type="noConversion"/>
  </si>
  <si>
    <t>철결핍빈혈</t>
    <phoneticPr fontId="1" type="noConversion"/>
  </si>
  <si>
    <t>D50</t>
    <phoneticPr fontId="1" type="noConversion"/>
  </si>
  <si>
    <t>I12.9</t>
    <phoneticPr fontId="1" type="noConversion"/>
  </si>
  <si>
    <t>만성 신장병</t>
    <phoneticPr fontId="1" type="noConversion"/>
  </si>
  <si>
    <t>N18</t>
    <phoneticPr fontId="1" type="noConversion"/>
  </si>
  <si>
    <t>재진진찰료(상급)</t>
    <phoneticPr fontId="1" type="noConversion"/>
  </si>
  <si>
    <t>피하또는 근육내주사</t>
    <phoneticPr fontId="1" type="noConversion"/>
  </si>
  <si>
    <t>수액제</t>
    <phoneticPr fontId="1" type="noConversion"/>
  </si>
  <si>
    <t>근육내주사약</t>
    <phoneticPr fontId="1" type="noConversion"/>
  </si>
  <si>
    <t>의약품관리료</t>
    <phoneticPr fontId="1" type="noConversion"/>
  </si>
  <si>
    <t>정맥내 점적주사 1000ml</t>
    <phoneticPr fontId="1" type="noConversion"/>
  </si>
  <si>
    <t>KK010</t>
    <phoneticPr fontId="1" type="noConversion"/>
  </si>
  <si>
    <t>?</t>
    <phoneticPr fontId="1" type="noConversion"/>
  </si>
  <si>
    <t>약재료는 처방전 발행으로 삭제, 주사제는 주사약 및 수액제 추가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</si>
</sst>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u val="double"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11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0" xfId="1" applyFont="1" applyBorder="1" applyAlignment="1">
      <alignment vertical="center" shrinkToFit="1"/>
    </xf>
    <xf numFmtId="41" fontId="5" fillId="0" borderId="6" xfId="1" applyFont="1" applyBorder="1" applyAlignment="1">
      <alignment vertical="center" shrinkToFit="1"/>
    </xf>
    <xf numFmtId="41" fontId="5" fillId="0" borderId="5" xfId="1" applyFont="1" applyBorder="1" applyAlignment="1">
      <alignment vertical="center" shrinkToFit="1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1" fontId="5" fillId="0" borderId="3" xfId="1" applyFont="1" applyBorder="1" applyAlignment="1">
      <alignment vertical="center" shrinkToFit="1"/>
    </xf>
    <xf numFmtId="41" fontId="5" fillId="0" borderId="9" xfId="1" applyFont="1" applyBorder="1" applyAlignment="1">
      <alignment vertical="center" shrinkToFit="1"/>
    </xf>
    <xf numFmtId="41" fontId="5" fillId="0" borderId="7" xfId="1" applyFont="1" applyBorder="1" applyAlignment="1">
      <alignment vertical="center" shrinkToFit="1"/>
    </xf>
    <xf numFmtId="0" fontId="3" fillId="0" borderId="13" xfId="0" applyFont="1" applyBorder="1" applyAlignment="1">
      <alignment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1" fontId="5" fillId="0" borderId="13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1" fontId="5" fillId="0" borderId="10" xfId="1" applyFont="1" applyBorder="1" applyAlignment="1">
      <alignment vertical="center" shrinkToFit="1"/>
    </xf>
    <xf numFmtId="41" fontId="5" fillId="0" borderId="15" xfId="1" applyFont="1" applyBorder="1" applyAlignment="1">
      <alignment vertical="center" shrinkToFit="1"/>
    </xf>
    <xf numFmtId="41" fontId="5" fillId="0" borderId="14" xfId="1" applyFont="1" applyBorder="1" applyAlignment="1">
      <alignment vertical="center" shrinkToFit="1"/>
    </xf>
    <xf numFmtId="41" fontId="5" fillId="0" borderId="10" xfId="1" applyFont="1" applyBorder="1" applyAlignment="1">
      <alignment horizontal="center" vertical="center" shrinkToFit="1"/>
    </xf>
    <xf numFmtId="41" fontId="5" fillId="0" borderId="15" xfId="1" applyFont="1" applyBorder="1" applyAlignment="1">
      <alignment horizontal="center" vertical="center" shrinkToFit="1"/>
    </xf>
    <xf numFmtId="41" fontId="5" fillId="0" borderId="14" xfId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2" fontId="4" fillId="0" borderId="0" xfId="0" applyNumberFormat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41" fontId="5" fillId="0" borderId="2" xfId="1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5" fillId="0" borderId="11" xfId="1" applyFont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8" xfId="1" applyNumberFormat="1" applyFont="1" applyBorder="1" applyAlignment="1">
      <alignment horizontal="center" vertical="center" shrinkToFit="1"/>
    </xf>
    <xf numFmtId="0" fontId="5" fillId="0" borderId="0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6" fillId="0" borderId="11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wrapText="1" shrinkToFit="1"/>
    </xf>
    <xf numFmtId="0" fontId="6" fillId="0" borderId="14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1" fontId="5" fillId="0" borderId="3" xfId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  <xf numFmtId="41" fontId="5" fillId="0" borderId="2" xfId="0" applyNumberFormat="1" applyFont="1" applyBorder="1" applyAlignment="1">
      <alignment horizontal="center" vertical="center"/>
    </xf>
    <xf numFmtId="41" fontId="5" fillId="0" borderId="8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635000</xdr:colOff>
      <xdr:row>65</xdr:row>
      <xdr:rowOff>38100</xdr:rowOff>
    </xdr:from>
    <xdr:to>
      <xdr:col>22</xdr:col>
      <xdr:colOff>558800</xdr:colOff>
      <xdr:row>65</xdr:row>
      <xdr:rowOff>203200</xdr:rowOff>
    </xdr:to>
    <xdr:cxnSp macro="">
      <xdr:nvCxnSpPr>
        <xdr:cNvPr id="3" name="직선 연결선 2"/>
        <xdr:cNvCxnSpPr/>
      </xdr:nvCxnSpPr>
      <xdr:spPr>
        <a:xfrm flipH="1">
          <a:off x="9347200" y="148717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66</xdr:row>
      <xdr:rowOff>12700</xdr:rowOff>
    </xdr:from>
    <xdr:to>
      <xdr:col>22</xdr:col>
      <xdr:colOff>571500</xdr:colOff>
      <xdr:row>66</xdr:row>
      <xdr:rowOff>177800</xdr:rowOff>
    </xdr:to>
    <xdr:cxnSp macro="">
      <xdr:nvCxnSpPr>
        <xdr:cNvPr id="4" name="직선 연결선 3"/>
        <xdr:cNvCxnSpPr/>
      </xdr:nvCxnSpPr>
      <xdr:spPr>
        <a:xfrm flipH="1">
          <a:off x="9359900" y="150622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67</xdr:row>
      <xdr:rowOff>0</xdr:rowOff>
    </xdr:from>
    <xdr:to>
      <xdr:col>22</xdr:col>
      <xdr:colOff>571500</xdr:colOff>
      <xdr:row>67</xdr:row>
      <xdr:rowOff>165100</xdr:rowOff>
    </xdr:to>
    <xdr:cxnSp macro="">
      <xdr:nvCxnSpPr>
        <xdr:cNvPr id="5" name="직선 연결선 4"/>
        <xdr:cNvCxnSpPr/>
      </xdr:nvCxnSpPr>
      <xdr:spPr>
        <a:xfrm flipH="1">
          <a:off x="9359900" y="152654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68</xdr:row>
      <xdr:rowOff>0</xdr:rowOff>
    </xdr:from>
    <xdr:to>
      <xdr:col>22</xdr:col>
      <xdr:colOff>571500</xdr:colOff>
      <xdr:row>68</xdr:row>
      <xdr:rowOff>165100</xdr:rowOff>
    </xdr:to>
    <xdr:cxnSp macro="">
      <xdr:nvCxnSpPr>
        <xdr:cNvPr id="6" name="직선 연결선 5"/>
        <xdr:cNvCxnSpPr/>
      </xdr:nvCxnSpPr>
      <xdr:spPr>
        <a:xfrm flipH="1">
          <a:off x="9359900" y="154813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65</xdr:row>
      <xdr:rowOff>0</xdr:rowOff>
    </xdr:from>
    <xdr:to>
      <xdr:col>21</xdr:col>
      <xdr:colOff>571500</xdr:colOff>
      <xdr:row>65</xdr:row>
      <xdr:rowOff>165100</xdr:rowOff>
    </xdr:to>
    <xdr:cxnSp macro="">
      <xdr:nvCxnSpPr>
        <xdr:cNvPr id="7" name="직선 연결선 6"/>
        <xdr:cNvCxnSpPr/>
      </xdr:nvCxnSpPr>
      <xdr:spPr>
        <a:xfrm flipH="1">
          <a:off x="8712200" y="148336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66</xdr:row>
      <xdr:rowOff>0</xdr:rowOff>
    </xdr:from>
    <xdr:to>
      <xdr:col>21</xdr:col>
      <xdr:colOff>571500</xdr:colOff>
      <xdr:row>66</xdr:row>
      <xdr:rowOff>165100</xdr:rowOff>
    </xdr:to>
    <xdr:cxnSp macro="">
      <xdr:nvCxnSpPr>
        <xdr:cNvPr id="8" name="직선 연결선 7"/>
        <xdr:cNvCxnSpPr/>
      </xdr:nvCxnSpPr>
      <xdr:spPr>
        <a:xfrm flipH="1">
          <a:off x="8712200" y="150495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67</xdr:row>
      <xdr:rowOff>0</xdr:rowOff>
    </xdr:from>
    <xdr:to>
      <xdr:col>21</xdr:col>
      <xdr:colOff>571500</xdr:colOff>
      <xdr:row>67</xdr:row>
      <xdr:rowOff>165100</xdr:rowOff>
    </xdr:to>
    <xdr:cxnSp macro="">
      <xdr:nvCxnSpPr>
        <xdr:cNvPr id="9" name="직선 연결선 8"/>
        <xdr:cNvCxnSpPr/>
      </xdr:nvCxnSpPr>
      <xdr:spPr>
        <a:xfrm flipH="1">
          <a:off x="8712200" y="152654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68</xdr:row>
      <xdr:rowOff>0</xdr:rowOff>
    </xdr:from>
    <xdr:to>
      <xdr:col>21</xdr:col>
      <xdr:colOff>571500</xdr:colOff>
      <xdr:row>68</xdr:row>
      <xdr:rowOff>165100</xdr:rowOff>
    </xdr:to>
    <xdr:cxnSp macro="">
      <xdr:nvCxnSpPr>
        <xdr:cNvPr id="10" name="직선 연결선 9"/>
        <xdr:cNvCxnSpPr/>
      </xdr:nvCxnSpPr>
      <xdr:spPr>
        <a:xfrm flipH="1">
          <a:off x="8712200" y="154813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635000</xdr:colOff>
      <xdr:row>65</xdr:row>
      <xdr:rowOff>38100</xdr:rowOff>
    </xdr:from>
    <xdr:to>
      <xdr:col>22</xdr:col>
      <xdr:colOff>558800</xdr:colOff>
      <xdr:row>65</xdr:row>
      <xdr:rowOff>203200</xdr:rowOff>
    </xdr:to>
    <xdr:cxnSp macro="">
      <xdr:nvCxnSpPr>
        <xdr:cNvPr id="2" name="직선 연결선 1"/>
        <xdr:cNvCxnSpPr/>
      </xdr:nvCxnSpPr>
      <xdr:spPr>
        <a:xfrm flipH="1">
          <a:off x="8093075" y="14992350"/>
          <a:ext cx="3619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66</xdr:row>
      <xdr:rowOff>12700</xdr:rowOff>
    </xdr:from>
    <xdr:to>
      <xdr:col>22</xdr:col>
      <xdr:colOff>571500</xdr:colOff>
      <xdr:row>66</xdr:row>
      <xdr:rowOff>177800</xdr:rowOff>
    </xdr:to>
    <xdr:cxnSp macro="">
      <xdr:nvCxnSpPr>
        <xdr:cNvPr id="3" name="직선 연결선 2"/>
        <xdr:cNvCxnSpPr/>
      </xdr:nvCxnSpPr>
      <xdr:spPr>
        <a:xfrm flipH="1">
          <a:off x="8096250" y="15186025"/>
          <a:ext cx="3619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67</xdr:row>
      <xdr:rowOff>0</xdr:rowOff>
    </xdr:from>
    <xdr:to>
      <xdr:col>22</xdr:col>
      <xdr:colOff>571500</xdr:colOff>
      <xdr:row>67</xdr:row>
      <xdr:rowOff>165100</xdr:rowOff>
    </xdr:to>
    <xdr:cxnSp macro="">
      <xdr:nvCxnSpPr>
        <xdr:cNvPr id="4" name="직선 연결선 3"/>
        <xdr:cNvCxnSpPr/>
      </xdr:nvCxnSpPr>
      <xdr:spPr>
        <a:xfrm flipH="1">
          <a:off x="8096250" y="15392400"/>
          <a:ext cx="3619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68</xdr:row>
      <xdr:rowOff>0</xdr:rowOff>
    </xdr:from>
    <xdr:to>
      <xdr:col>22</xdr:col>
      <xdr:colOff>571500</xdr:colOff>
      <xdr:row>68</xdr:row>
      <xdr:rowOff>165100</xdr:rowOff>
    </xdr:to>
    <xdr:cxnSp macro="">
      <xdr:nvCxnSpPr>
        <xdr:cNvPr id="5" name="직선 연결선 4"/>
        <xdr:cNvCxnSpPr/>
      </xdr:nvCxnSpPr>
      <xdr:spPr>
        <a:xfrm flipH="1">
          <a:off x="8096250" y="15611475"/>
          <a:ext cx="3619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65</xdr:row>
      <xdr:rowOff>0</xdr:rowOff>
    </xdr:from>
    <xdr:to>
      <xdr:col>21</xdr:col>
      <xdr:colOff>571500</xdr:colOff>
      <xdr:row>65</xdr:row>
      <xdr:rowOff>165100</xdr:rowOff>
    </xdr:to>
    <xdr:cxnSp macro="">
      <xdr:nvCxnSpPr>
        <xdr:cNvPr id="6" name="직선 연결선 5"/>
        <xdr:cNvCxnSpPr/>
      </xdr:nvCxnSpPr>
      <xdr:spPr>
        <a:xfrm flipH="1">
          <a:off x="7658100" y="14954250"/>
          <a:ext cx="4381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66</xdr:row>
      <xdr:rowOff>0</xdr:rowOff>
    </xdr:from>
    <xdr:to>
      <xdr:col>21</xdr:col>
      <xdr:colOff>571500</xdr:colOff>
      <xdr:row>66</xdr:row>
      <xdr:rowOff>165100</xdr:rowOff>
    </xdr:to>
    <xdr:cxnSp macro="">
      <xdr:nvCxnSpPr>
        <xdr:cNvPr id="7" name="직선 연결선 6"/>
        <xdr:cNvCxnSpPr/>
      </xdr:nvCxnSpPr>
      <xdr:spPr>
        <a:xfrm flipH="1">
          <a:off x="7658100" y="15173325"/>
          <a:ext cx="4381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67</xdr:row>
      <xdr:rowOff>0</xdr:rowOff>
    </xdr:from>
    <xdr:to>
      <xdr:col>21</xdr:col>
      <xdr:colOff>571500</xdr:colOff>
      <xdr:row>67</xdr:row>
      <xdr:rowOff>165100</xdr:rowOff>
    </xdr:to>
    <xdr:cxnSp macro="">
      <xdr:nvCxnSpPr>
        <xdr:cNvPr id="8" name="직선 연결선 7"/>
        <xdr:cNvCxnSpPr/>
      </xdr:nvCxnSpPr>
      <xdr:spPr>
        <a:xfrm flipH="1">
          <a:off x="7658100" y="15392400"/>
          <a:ext cx="4381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68</xdr:row>
      <xdr:rowOff>0</xdr:rowOff>
    </xdr:from>
    <xdr:to>
      <xdr:col>21</xdr:col>
      <xdr:colOff>571500</xdr:colOff>
      <xdr:row>68</xdr:row>
      <xdr:rowOff>165100</xdr:rowOff>
    </xdr:to>
    <xdr:cxnSp macro="">
      <xdr:nvCxnSpPr>
        <xdr:cNvPr id="9" name="직선 연결선 8"/>
        <xdr:cNvCxnSpPr/>
      </xdr:nvCxnSpPr>
      <xdr:spPr>
        <a:xfrm flipH="1">
          <a:off x="7658100" y="15611475"/>
          <a:ext cx="43815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635000</xdr:colOff>
      <xdr:row>65</xdr:row>
      <xdr:rowOff>38100</xdr:rowOff>
    </xdr:from>
    <xdr:to>
      <xdr:col>22</xdr:col>
      <xdr:colOff>558800</xdr:colOff>
      <xdr:row>65</xdr:row>
      <xdr:rowOff>203200</xdr:rowOff>
    </xdr:to>
    <xdr:cxnSp macro="">
      <xdr:nvCxnSpPr>
        <xdr:cNvPr id="2" name="직선 연결선 1"/>
        <xdr:cNvCxnSpPr/>
      </xdr:nvCxnSpPr>
      <xdr:spPr>
        <a:xfrm flipH="1">
          <a:off x="9375140" y="14698980"/>
          <a:ext cx="48006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66</xdr:row>
      <xdr:rowOff>12700</xdr:rowOff>
    </xdr:from>
    <xdr:to>
      <xdr:col>22</xdr:col>
      <xdr:colOff>571500</xdr:colOff>
      <xdr:row>66</xdr:row>
      <xdr:rowOff>177800</xdr:rowOff>
    </xdr:to>
    <xdr:cxnSp macro="">
      <xdr:nvCxnSpPr>
        <xdr:cNvPr id="3" name="직선 연결선 2"/>
        <xdr:cNvCxnSpPr/>
      </xdr:nvCxnSpPr>
      <xdr:spPr>
        <a:xfrm flipH="1">
          <a:off x="9387840" y="1488694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67</xdr:row>
      <xdr:rowOff>0</xdr:rowOff>
    </xdr:from>
    <xdr:to>
      <xdr:col>22</xdr:col>
      <xdr:colOff>571500</xdr:colOff>
      <xdr:row>67</xdr:row>
      <xdr:rowOff>165100</xdr:rowOff>
    </xdr:to>
    <xdr:cxnSp macro="">
      <xdr:nvCxnSpPr>
        <xdr:cNvPr id="4" name="직선 연결선 3"/>
        <xdr:cNvCxnSpPr/>
      </xdr:nvCxnSpPr>
      <xdr:spPr>
        <a:xfrm flipH="1">
          <a:off x="9387840" y="1508760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68</xdr:row>
      <xdr:rowOff>0</xdr:rowOff>
    </xdr:from>
    <xdr:to>
      <xdr:col>22</xdr:col>
      <xdr:colOff>571500</xdr:colOff>
      <xdr:row>68</xdr:row>
      <xdr:rowOff>165100</xdr:rowOff>
    </xdr:to>
    <xdr:cxnSp macro="">
      <xdr:nvCxnSpPr>
        <xdr:cNvPr id="5" name="직선 연결선 4"/>
        <xdr:cNvCxnSpPr/>
      </xdr:nvCxnSpPr>
      <xdr:spPr>
        <a:xfrm flipH="1">
          <a:off x="9387840" y="15300960"/>
          <a:ext cx="46482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65</xdr:row>
      <xdr:rowOff>0</xdr:rowOff>
    </xdr:from>
    <xdr:to>
      <xdr:col>21</xdr:col>
      <xdr:colOff>571500</xdr:colOff>
      <xdr:row>65</xdr:row>
      <xdr:rowOff>165100</xdr:rowOff>
    </xdr:to>
    <xdr:cxnSp macro="">
      <xdr:nvCxnSpPr>
        <xdr:cNvPr id="6" name="직선 연결선 5"/>
        <xdr:cNvCxnSpPr/>
      </xdr:nvCxnSpPr>
      <xdr:spPr>
        <a:xfrm flipH="1">
          <a:off x="8740140" y="1466088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66</xdr:row>
      <xdr:rowOff>0</xdr:rowOff>
    </xdr:from>
    <xdr:to>
      <xdr:col>21</xdr:col>
      <xdr:colOff>571500</xdr:colOff>
      <xdr:row>66</xdr:row>
      <xdr:rowOff>165100</xdr:rowOff>
    </xdr:to>
    <xdr:cxnSp macro="">
      <xdr:nvCxnSpPr>
        <xdr:cNvPr id="7" name="직선 연결선 6"/>
        <xdr:cNvCxnSpPr/>
      </xdr:nvCxnSpPr>
      <xdr:spPr>
        <a:xfrm flipH="1">
          <a:off x="8740140" y="1487424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67</xdr:row>
      <xdr:rowOff>0</xdr:rowOff>
    </xdr:from>
    <xdr:to>
      <xdr:col>21</xdr:col>
      <xdr:colOff>571500</xdr:colOff>
      <xdr:row>67</xdr:row>
      <xdr:rowOff>165100</xdr:rowOff>
    </xdr:to>
    <xdr:cxnSp macro="">
      <xdr:nvCxnSpPr>
        <xdr:cNvPr id="8" name="직선 연결선 7"/>
        <xdr:cNvCxnSpPr/>
      </xdr:nvCxnSpPr>
      <xdr:spPr>
        <a:xfrm flipH="1">
          <a:off x="8740140" y="1508760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68</xdr:row>
      <xdr:rowOff>0</xdr:rowOff>
    </xdr:from>
    <xdr:to>
      <xdr:col>21</xdr:col>
      <xdr:colOff>571500</xdr:colOff>
      <xdr:row>68</xdr:row>
      <xdr:rowOff>165100</xdr:rowOff>
    </xdr:to>
    <xdr:cxnSp macro="">
      <xdr:nvCxnSpPr>
        <xdr:cNvPr id="9" name="직선 연결선 8"/>
        <xdr:cNvCxnSpPr/>
      </xdr:nvCxnSpPr>
      <xdr:spPr>
        <a:xfrm flipH="1">
          <a:off x="8740140" y="15300960"/>
          <a:ext cx="571500" cy="165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2"/>
  <sheetViews>
    <sheetView view="pageBreakPreview" topLeftCell="A38" zoomScale="145" zoomScaleSheetLayoutView="145" workbookViewId="0">
      <selection activeCell="A49" sqref="A1:XFD1048576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7" width="4" style="4" hidden="1" customWidth="1"/>
    <col min="18" max="19" width="4" style="4" customWidth="1"/>
    <col min="20" max="20" width="3.375" style="4" customWidth="1"/>
    <col min="21" max="21" width="3" style="4" customWidth="1"/>
    <col min="22" max="22" width="5.75" style="4" customWidth="1"/>
    <col min="23" max="23" width="4.75" style="4" customWidth="1"/>
    <col min="24" max="24" width="7.75" style="4" customWidth="1"/>
    <col min="25" max="25" width="5.25" style="4" hidden="1" customWidth="1"/>
    <col min="26" max="27" width="7.25" style="4" hidden="1" customWidth="1"/>
    <col min="28" max="28" width="7.875" style="4" customWidth="1"/>
    <col min="29" max="29" width="6.625" style="4" customWidth="1"/>
    <col min="30" max="34" width="1.875" style="4" customWidth="1"/>
    <col min="35" max="16384" width="7.375" style="4"/>
  </cols>
  <sheetData>
    <row r="1" spans="1:29" ht="23.25" customHeight="1">
      <c r="A1" s="4" t="s">
        <v>0</v>
      </c>
      <c r="C1" s="4" t="s">
        <v>209</v>
      </c>
      <c r="Y1" s="226" t="s">
        <v>106</v>
      </c>
      <c r="Z1" s="226"/>
      <c r="AA1" s="226"/>
    </row>
    <row r="2" spans="1:29" ht="18.75" customHeight="1">
      <c r="A2" s="125" t="s">
        <v>1</v>
      </c>
      <c r="B2" s="126"/>
      <c r="C2" s="159" t="s">
        <v>67</v>
      </c>
      <c r="D2" s="159" t="s">
        <v>68</v>
      </c>
      <c r="E2" s="159">
        <v>0</v>
      </c>
      <c r="F2" s="159">
        <v>3</v>
      </c>
      <c r="G2" s="235" t="s">
        <v>65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  <c r="T2" s="131" t="s">
        <v>63</v>
      </c>
      <c r="U2" s="156"/>
      <c r="V2" s="156"/>
      <c r="W2" s="156"/>
      <c r="X2" s="156"/>
      <c r="Y2" s="156"/>
      <c r="Z2" s="156"/>
      <c r="AA2" s="132"/>
    </row>
    <row r="3" spans="1:29" ht="15" customHeight="1">
      <c r="A3" s="127"/>
      <c r="B3" s="128"/>
      <c r="C3" s="159"/>
      <c r="D3" s="159"/>
      <c r="E3" s="159"/>
      <c r="F3" s="159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40"/>
      <c r="T3" s="125" t="s">
        <v>2</v>
      </c>
      <c r="U3" s="126"/>
      <c r="V3" s="125" t="s">
        <v>213</v>
      </c>
      <c r="W3" s="133"/>
      <c r="X3" s="133"/>
      <c r="Y3" s="133"/>
      <c r="Z3" s="133"/>
      <c r="AA3" s="126"/>
    </row>
    <row r="4" spans="1:29" ht="20.100000000000001" customHeight="1">
      <c r="A4" s="215" t="s">
        <v>108</v>
      </c>
      <c r="B4" s="216"/>
      <c r="C4" s="131">
        <v>123456</v>
      </c>
      <c r="D4" s="156"/>
      <c r="E4" s="156"/>
      <c r="F4" s="132"/>
      <c r="G4" s="124" t="s">
        <v>41</v>
      </c>
      <c r="H4" s="124"/>
      <c r="I4" s="124"/>
      <c r="J4" s="124"/>
      <c r="K4" s="131" t="s">
        <v>212</v>
      </c>
      <c r="L4" s="156"/>
      <c r="M4" s="156"/>
      <c r="N4" s="156"/>
      <c r="O4" s="156"/>
      <c r="P4" s="156"/>
      <c r="Q4" s="156"/>
      <c r="R4" s="156"/>
      <c r="S4" s="132"/>
      <c r="T4" s="127"/>
      <c r="U4" s="128"/>
      <c r="V4" s="127"/>
      <c r="W4" s="137"/>
      <c r="X4" s="137"/>
      <c r="Y4" s="137"/>
      <c r="Z4" s="137"/>
      <c r="AA4" s="128"/>
    </row>
    <row r="5" spans="1:29" ht="20.100000000000001" customHeight="1">
      <c r="A5" s="131" t="s">
        <v>69</v>
      </c>
      <c r="B5" s="132"/>
      <c r="C5" s="131" t="s">
        <v>210</v>
      </c>
      <c r="D5" s="156"/>
      <c r="E5" s="156"/>
      <c r="F5" s="132"/>
      <c r="G5" s="131" t="s">
        <v>84</v>
      </c>
      <c r="H5" s="156"/>
      <c r="I5" s="156"/>
      <c r="J5" s="132"/>
      <c r="K5" s="131"/>
      <c r="L5" s="156"/>
      <c r="M5" s="156"/>
      <c r="N5" s="156"/>
      <c r="O5" s="156"/>
      <c r="P5" s="156"/>
      <c r="Q5" s="156"/>
      <c r="R5" s="156"/>
      <c r="S5" s="132"/>
      <c r="T5" s="125" t="s">
        <v>3</v>
      </c>
      <c r="U5" s="126"/>
      <c r="V5" s="125" t="s">
        <v>81</v>
      </c>
      <c r="W5" s="133"/>
      <c r="X5" s="133"/>
      <c r="Y5" s="133"/>
      <c r="Z5" s="133"/>
      <c r="AA5" s="126"/>
    </row>
    <row r="6" spans="1:29" ht="20.100000000000001" customHeight="1">
      <c r="A6" s="131" t="s">
        <v>4</v>
      </c>
      <c r="B6" s="132"/>
      <c r="C6" s="131" t="s">
        <v>211</v>
      </c>
      <c r="D6" s="156"/>
      <c r="E6" s="156"/>
      <c r="F6" s="132"/>
      <c r="G6" s="131"/>
      <c r="H6" s="156"/>
      <c r="I6" s="156"/>
      <c r="J6" s="132"/>
      <c r="K6" s="6" t="s">
        <v>57</v>
      </c>
      <c r="L6" s="131"/>
      <c r="M6" s="156"/>
      <c r="N6" s="156"/>
      <c r="O6" s="156"/>
      <c r="P6" s="156"/>
      <c r="Q6" s="156"/>
      <c r="R6" s="156"/>
      <c r="S6" s="132"/>
      <c r="T6" s="127"/>
      <c r="U6" s="128"/>
      <c r="V6" s="127"/>
      <c r="W6" s="137"/>
      <c r="X6" s="137"/>
      <c r="Y6" s="137"/>
      <c r="Z6" s="137"/>
      <c r="AA6" s="128"/>
    </row>
    <row r="7" spans="1:29" ht="27" customHeight="1">
      <c r="A7" s="131" t="s">
        <v>70</v>
      </c>
      <c r="B7" s="156"/>
      <c r="C7" s="156"/>
      <c r="D7" s="156"/>
      <c r="E7" s="156"/>
      <c r="F7" s="132"/>
      <c r="G7" s="170" t="s">
        <v>42</v>
      </c>
      <c r="H7" s="185"/>
      <c r="I7" s="171"/>
      <c r="J7" s="31" t="s">
        <v>45</v>
      </c>
      <c r="K7" s="62" t="s">
        <v>56</v>
      </c>
      <c r="L7" s="170" t="s">
        <v>58</v>
      </c>
      <c r="M7" s="171"/>
      <c r="N7" s="170" t="s">
        <v>59</v>
      </c>
      <c r="O7" s="171"/>
      <c r="P7" s="170" t="s">
        <v>109</v>
      </c>
      <c r="Q7" s="185"/>
      <c r="R7" s="170" t="s">
        <v>110</v>
      </c>
      <c r="S7" s="171"/>
      <c r="T7" s="172" t="s">
        <v>111</v>
      </c>
      <c r="U7" s="173"/>
      <c r="V7" s="197" t="s">
        <v>112</v>
      </c>
      <c r="W7" s="197"/>
      <c r="X7" s="197"/>
      <c r="Y7" s="170" t="s">
        <v>64</v>
      </c>
      <c r="Z7" s="185"/>
      <c r="AA7" s="171"/>
    </row>
    <row r="8" spans="1:29" ht="18.75" customHeight="1">
      <c r="A8" s="125" t="s">
        <v>218</v>
      </c>
      <c r="B8" s="133"/>
      <c r="C8" s="133"/>
      <c r="D8" s="133"/>
      <c r="E8" s="133"/>
      <c r="F8" s="126"/>
      <c r="G8" s="131" t="s">
        <v>215</v>
      </c>
      <c r="H8" s="156"/>
      <c r="I8" s="132"/>
      <c r="J8" s="5"/>
      <c r="K8" s="5"/>
      <c r="L8" s="131"/>
      <c r="M8" s="132"/>
      <c r="N8" s="131"/>
      <c r="O8" s="132"/>
      <c r="P8" s="131">
        <v>12345</v>
      </c>
      <c r="Q8" s="132"/>
      <c r="R8" s="131">
        <v>12345</v>
      </c>
      <c r="S8" s="132"/>
      <c r="T8" s="174">
        <v>20170403</v>
      </c>
      <c r="U8" s="175"/>
      <c r="V8" s="131">
        <v>1</v>
      </c>
      <c r="W8" s="132"/>
      <c r="X8" s="23" t="s">
        <v>35</v>
      </c>
      <c r="Y8" s="227" t="s">
        <v>219</v>
      </c>
      <c r="Z8" s="210"/>
      <c r="AA8" s="228"/>
    </row>
    <row r="9" spans="1:29" ht="18.75" customHeight="1">
      <c r="A9" s="131" t="s">
        <v>214</v>
      </c>
      <c r="B9" s="156"/>
      <c r="C9" s="156"/>
      <c r="D9" s="156"/>
      <c r="E9" s="156"/>
      <c r="F9" s="132"/>
      <c r="G9" s="131" t="s">
        <v>216</v>
      </c>
      <c r="H9" s="156"/>
      <c r="I9" s="132"/>
      <c r="J9" s="5"/>
      <c r="K9" s="5"/>
      <c r="L9" s="131"/>
      <c r="M9" s="132"/>
      <c r="N9" s="131"/>
      <c r="O9" s="132"/>
      <c r="P9" s="131"/>
      <c r="Q9" s="132"/>
      <c r="R9" s="131"/>
      <c r="S9" s="132"/>
      <c r="T9" s="131"/>
      <c r="U9" s="132"/>
      <c r="V9" s="131"/>
      <c r="W9" s="132"/>
      <c r="X9" s="23" t="s">
        <v>35</v>
      </c>
      <c r="Y9" s="229"/>
      <c r="Z9" s="230"/>
      <c r="AA9" s="231"/>
    </row>
    <row r="10" spans="1:29" ht="18.75" customHeight="1">
      <c r="A10" s="131" t="s">
        <v>217</v>
      </c>
      <c r="B10" s="156"/>
      <c r="C10" s="156"/>
      <c r="D10" s="156"/>
      <c r="E10" s="156"/>
      <c r="F10" s="132"/>
      <c r="G10" s="131"/>
      <c r="H10" s="156"/>
      <c r="I10" s="132"/>
      <c r="J10" s="5"/>
      <c r="K10" s="5"/>
      <c r="L10" s="131"/>
      <c r="M10" s="132"/>
      <c r="N10" s="131"/>
      <c r="O10" s="132"/>
      <c r="P10" s="131"/>
      <c r="Q10" s="132"/>
      <c r="R10" s="131"/>
      <c r="S10" s="132"/>
      <c r="T10" s="131"/>
      <c r="U10" s="132"/>
      <c r="V10" s="131"/>
      <c r="W10" s="132"/>
      <c r="X10" s="23" t="s">
        <v>35</v>
      </c>
      <c r="Y10" s="232"/>
      <c r="Z10" s="233"/>
      <c r="AA10" s="234"/>
    </row>
    <row r="11" spans="1:29" ht="21.75" customHeight="1">
      <c r="A11" s="186" t="s">
        <v>102</v>
      </c>
      <c r="B11" s="187"/>
      <c r="C11" s="102">
        <v>1</v>
      </c>
      <c r="D11" s="30" t="s">
        <v>103</v>
      </c>
      <c r="E11" s="28" t="s">
        <v>104</v>
      </c>
      <c r="F11" s="131" t="s">
        <v>207</v>
      </c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32"/>
    </row>
    <row r="12" spans="1:29" ht="18.75" customHeight="1">
      <c r="A12" s="125" t="s">
        <v>34</v>
      </c>
      <c r="B12" s="133"/>
      <c r="C12" s="133"/>
      <c r="D12" s="126"/>
      <c r="E12" s="193" t="s">
        <v>113</v>
      </c>
      <c r="F12" s="184"/>
      <c r="G12" s="124" t="s">
        <v>40</v>
      </c>
      <c r="H12" s="124"/>
      <c r="I12" s="124"/>
      <c r="J12" s="127" t="s">
        <v>114</v>
      </c>
      <c r="K12" s="128"/>
      <c r="L12" s="186" t="s">
        <v>220</v>
      </c>
      <c r="M12" s="187"/>
      <c r="N12" s="187"/>
      <c r="O12" s="187"/>
      <c r="P12" s="187"/>
      <c r="Q12" s="187"/>
      <c r="R12" s="187"/>
      <c r="S12" s="188"/>
      <c r="T12" s="176" t="s">
        <v>85</v>
      </c>
      <c r="U12" s="177"/>
      <c r="V12" s="183">
        <v>0</v>
      </c>
      <c r="W12" s="182" t="s">
        <v>115</v>
      </c>
      <c r="X12" s="183">
        <v>1</v>
      </c>
      <c r="Y12" s="180" t="s">
        <v>98</v>
      </c>
      <c r="Z12" s="125">
        <v>0</v>
      </c>
      <c r="AA12" s="126"/>
    </row>
    <row r="13" spans="1:29" ht="15.75" customHeight="1">
      <c r="A13" s="127"/>
      <c r="B13" s="137"/>
      <c r="C13" s="137"/>
      <c r="D13" s="128"/>
      <c r="E13" s="193"/>
      <c r="F13" s="193"/>
      <c r="G13" s="159"/>
      <c r="H13" s="159"/>
      <c r="I13" s="159"/>
      <c r="J13" s="131" t="s">
        <v>46</v>
      </c>
      <c r="K13" s="132"/>
      <c r="L13" s="186" t="s">
        <v>220</v>
      </c>
      <c r="M13" s="187"/>
      <c r="N13" s="187"/>
      <c r="O13" s="187"/>
      <c r="P13" s="187"/>
      <c r="Q13" s="187"/>
      <c r="R13" s="187"/>
      <c r="S13" s="188"/>
      <c r="T13" s="178"/>
      <c r="U13" s="179"/>
      <c r="V13" s="184"/>
      <c r="W13" s="130"/>
      <c r="X13" s="184"/>
      <c r="Y13" s="181"/>
      <c r="Z13" s="127"/>
      <c r="AA13" s="128"/>
    </row>
    <row r="14" spans="1:29" ht="30" customHeight="1">
      <c r="A14" s="200" t="s">
        <v>66</v>
      </c>
      <c r="B14" s="7" t="s">
        <v>5</v>
      </c>
      <c r="C14" s="37"/>
      <c r="D14" s="44" t="s">
        <v>36</v>
      </c>
      <c r="E14" s="26"/>
      <c r="F14" s="38" t="s">
        <v>39</v>
      </c>
      <c r="G14" s="1" t="s">
        <v>75</v>
      </c>
      <c r="H14" s="1"/>
      <c r="I14" s="38" t="s">
        <v>36</v>
      </c>
      <c r="J14" s="195" t="s">
        <v>74</v>
      </c>
      <c r="K14" s="196"/>
      <c r="L14" s="170" t="s">
        <v>107</v>
      </c>
      <c r="M14" s="185"/>
      <c r="N14" s="185"/>
      <c r="O14" s="171"/>
      <c r="P14" s="185"/>
      <c r="Q14" s="185"/>
      <c r="R14" s="185"/>
      <c r="S14" s="185"/>
      <c r="T14" s="198" t="s">
        <v>99</v>
      </c>
      <c r="U14" s="199"/>
      <c r="V14" s="59" t="s">
        <v>100</v>
      </c>
      <c r="W14" s="19" t="s">
        <v>62</v>
      </c>
      <c r="X14" s="103">
        <v>0</v>
      </c>
      <c r="Y14" s="1"/>
      <c r="Z14" s="67"/>
      <c r="AA14" s="68"/>
    </row>
    <row r="15" spans="1:29" ht="30" customHeight="1">
      <c r="A15" s="183"/>
      <c r="B15" s="7" t="s">
        <v>6</v>
      </c>
      <c r="C15" s="8">
        <v>1</v>
      </c>
      <c r="D15" s="44" t="s">
        <v>36</v>
      </c>
      <c r="E15" s="26">
        <f>X16</f>
        <v>10940</v>
      </c>
      <c r="F15" s="38" t="s">
        <v>39</v>
      </c>
      <c r="G15" s="1" t="s">
        <v>75</v>
      </c>
      <c r="H15" s="5"/>
      <c r="I15" s="38" t="s">
        <v>36</v>
      </c>
      <c r="J15" s="170" t="s">
        <v>47</v>
      </c>
      <c r="K15" s="171"/>
      <c r="L15" s="191" t="s">
        <v>60</v>
      </c>
      <c r="M15" s="192"/>
      <c r="N15" s="192"/>
      <c r="O15" s="192"/>
      <c r="P15" s="193" t="s">
        <v>116</v>
      </c>
      <c r="Q15" s="193"/>
      <c r="R15" s="193" t="s">
        <v>117</v>
      </c>
      <c r="S15" s="193"/>
      <c r="T15" s="194" t="s">
        <v>101</v>
      </c>
      <c r="U15" s="194"/>
      <c r="V15" s="59" t="s">
        <v>118</v>
      </c>
      <c r="W15" s="75" t="s">
        <v>119</v>
      </c>
      <c r="X15" s="60" t="s">
        <v>120</v>
      </c>
      <c r="Y15" s="1" t="s">
        <v>121</v>
      </c>
      <c r="Z15" s="1" t="s">
        <v>122</v>
      </c>
      <c r="AA15" s="1" t="s">
        <v>110</v>
      </c>
      <c r="AB15" s="4" t="s">
        <v>79</v>
      </c>
      <c r="AC15" s="4" t="s">
        <v>78</v>
      </c>
    </row>
    <row r="16" spans="1:29" ht="17.25" customHeight="1">
      <c r="A16" s="183"/>
      <c r="B16" s="9" t="s">
        <v>7</v>
      </c>
      <c r="C16" s="10"/>
      <c r="D16" s="11"/>
      <c r="E16" s="61">
        <f>X20</f>
        <v>60</v>
      </c>
      <c r="F16" s="39" t="s">
        <v>39</v>
      </c>
      <c r="G16" s="204"/>
      <c r="H16" s="205"/>
      <c r="I16" s="42"/>
      <c r="J16" s="144" t="s">
        <v>224</v>
      </c>
      <c r="K16" s="145"/>
      <c r="L16" s="144" t="s">
        <v>221</v>
      </c>
      <c r="M16" s="145"/>
      <c r="N16" s="145"/>
      <c r="O16" s="225"/>
      <c r="P16" s="144"/>
      <c r="Q16" s="225"/>
      <c r="R16" s="145">
        <f>ROUNDDOWN(AB16*AC16,-1)</f>
        <v>10940</v>
      </c>
      <c r="S16" s="145"/>
      <c r="T16" s="144">
        <v>1</v>
      </c>
      <c r="U16" s="225"/>
      <c r="V16" s="35">
        <v>1</v>
      </c>
      <c r="W16" s="76">
        <v>1</v>
      </c>
      <c r="X16" s="35">
        <f>R16*T16*V16*W16</f>
        <v>10940</v>
      </c>
      <c r="Y16" s="76"/>
      <c r="Z16" s="64"/>
      <c r="AA16" s="79"/>
      <c r="AB16" s="4">
        <v>151.37</v>
      </c>
      <c r="AC16" s="4">
        <v>72.3</v>
      </c>
    </row>
    <row r="17" spans="1:29" ht="17.25" customHeight="1">
      <c r="A17" s="183"/>
      <c r="B17" s="12" t="s">
        <v>8</v>
      </c>
      <c r="C17" s="13"/>
      <c r="D17" s="14"/>
      <c r="E17" s="12"/>
      <c r="F17" s="40" t="s">
        <v>39</v>
      </c>
      <c r="G17" s="134"/>
      <c r="H17" s="135"/>
      <c r="I17" s="45"/>
      <c r="J17" s="138" t="s">
        <v>227</v>
      </c>
      <c r="K17" s="139"/>
      <c r="L17" s="138" t="s">
        <v>235</v>
      </c>
      <c r="M17" s="139"/>
      <c r="N17" s="139"/>
      <c r="O17" s="139"/>
      <c r="P17" s="138"/>
      <c r="Q17" s="148"/>
      <c r="R17" s="145">
        <v>11909</v>
      </c>
      <c r="S17" s="145"/>
      <c r="T17" s="138">
        <v>1</v>
      </c>
      <c r="U17" s="148"/>
      <c r="V17" s="34">
        <v>1</v>
      </c>
      <c r="W17" s="77">
        <v>1</v>
      </c>
      <c r="X17" s="35">
        <f t="shared" ref="X17:X48" si="0">R17*T17*V17*W17</f>
        <v>11909</v>
      </c>
      <c r="Y17" s="77"/>
      <c r="Z17" s="65"/>
      <c r="AA17" s="80"/>
      <c r="AC17" s="4">
        <f>AC16</f>
        <v>72.3</v>
      </c>
    </row>
    <row r="18" spans="1:29" ht="17.25" customHeight="1">
      <c r="A18" s="183"/>
      <c r="B18" s="15" t="s">
        <v>9</v>
      </c>
      <c r="C18" s="16"/>
      <c r="D18" s="17"/>
      <c r="E18" s="12"/>
      <c r="F18" s="40" t="s">
        <v>39</v>
      </c>
      <c r="G18" s="134"/>
      <c r="H18" s="135"/>
      <c r="I18" s="45"/>
      <c r="J18" s="189" t="s">
        <v>225</v>
      </c>
      <c r="K18" s="190"/>
      <c r="L18" s="138" t="s">
        <v>222</v>
      </c>
      <c r="M18" s="139"/>
      <c r="N18" s="139"/>
      <c r="O18" s="139"/>
      <c r="P18" s="138"/>
      <c r="Q18" s="148"/>
      <c r="R18" s="145">
        <f t="shared" ref="R18" si="1">ROUNDDOWN(AB18*AC18,-1)</f>
        <v>76370</v>
      </c>
      <c r="S18" s="145"/>
      <c r="T18" s="138">
        <v>1</v>
      </c>
      <c r="U18" s="148"/>
      <c r="V18" s="34">
        <v>1</v>
      </c>
      <c r="W18" s="77">
        <v>1</v>
      </c>
      <c r="X18" s="35">
        <f t="shared" si="0"/>
        <v>76370</v>
      </c>
      <c r="Y18" s="77"/>
      <c r="Z18" s="65"/>
      <c r="AA18" s="80"/>
      <c r="AB18" s="4">
        <v>1056.3900000000001</v>
      </c>
      <c r="AC18" s="4">
        <f t="shared" ref="AC18:AC48" si="2">AC17</f>
        <v>72.3</v>
      </c>
    </row>
    <row r="19" spans="1:29" ht="17.25" customHeight="1">
      <c r="A19" s="184"/>
      <c r="B19" s="2" t="s">
        <v>73</v>
      </c>
      <c r="C19" s="8"/>
      <c r="D19" s="46" t="s">
        <v>36</v>
      </c>
      <c r="E19" s="15"/>
      <c r="F19" s="41" t="s">
        <v>39</v>
      </c>
      <c r="G19" s="127"/>
      <c r="H19" s="137"/>
      <c r="I19" s="43"/>
      <c r="J19" s="138" t="s">
        <v>226</v>
      </c>
      <c r="K19" s="139"/>
      <c r="L19" s="138" t="s">
        <v>223</v>
      </c>
      <c r="M19" s="139"/>
      <c r="N19" s="139"/>
      <c r="O19" s="139"/>
      <c r="P19" s="138"/>
      <c r="Q19" s="148"/>
      <c r="R19" s="145">
        <v>33900</v>
      </c>
      <c r="S19" s="145"/>
      <c r="T19" s="138">
        <v>1</v>
      </c>
      <c r="U19" s="148"/>
      <c r="V19" s="34">
        <v>1</v>
      </c>
      <c r="W19" s="77">
        <v>1</v>
      </c>
      <c r="X19" s="35">
        <f t="shared" si="0"/>
        <v>33900</v>
      </c>
      <c r="Y19" s="77"/>
      <c r="Z19" s="65"/>
      <c r="AA19" s="80"/>
      <c r="AC19" s="4">
        <f t="shared" si="2"/>
        <v>72.3</v>
      </c>
    </row>
    <row r="20" spans="1:29" ht="17.25" customHeight="1">
      <c r="A20" s="123" t="s">
        <v>12</v>
      </c>
      <c r="B20" s="7" t="s">
        <v>10</v>
      </c>
      <c r="C20" s="8"/>
      <c r="D20" s="29" t="s">
        <v>37</v>
      </c>
      <c r="E20" s="9"/>
      <c r="F20" s="42" t="s">
        <v>39</v>
      </c>
      <c r="G20" s="125"/>
      <c r="H20" s="133"/>
      <c r="I20" s="42" t="s">
        <v>39</v>
      </c>
      <c r="J20" s="138" t="s">
        <v>229</v>
      </c>
      <c r="K20" s="139"/>
      <c r="L20" s="138" t="s">
        <v>228</v>
      </c>
      <c r="M20" s="139"/>
      <c r="N20" s="139"/>
      <c r="O20" s="139"/>
      <c r="P20" s="138"/>
      <c r="Q20" s="148"/>
      <c r="R20" s="145">
        <f t="shared" ref="R20:R48" si="3">ROUNDDOWN(AB20*AC20,-1)</f>
        <v>60</v>
      </c>
      <c r="S20" s="145"/>
      <c r="T20" s="138">
        <v>1</v>
      </c>
      <c r="U20" s="148"/>
      <c r="V20" s="34">
        <v>1</v>
      </c>
      <c r="W20" s="77">
        <v>1</v>
      </c>
      <c r="X20" s="35">
        <f t="shared" si="0"/>
        <v>60</v>
      </c>
      <c r="Y20" s="77"/>
      <c r="Z20" s="65"/>
      <c r="AA20" s="80"/>
      <c r="AB20" s="4">
        <v>0.88</v>
      </c>
      <c r="AC20" s="4">
        <f t="shared" si="2"/>
        <v>72.3</v>
      </c>
    </row>
    <row r="21" spans="1:29" ht="17.25" customHeight="1">
      <c r="A21" s="201"/>
      <c r="B21" s="7" t="s">
        <v>11</v>
      </c>
      <c r="C21" s="8"/>
      <c r="D21" s="29" t="s">
        <v>37</v>
      </c>
      <c r="E21" s="15"/>
      <c r="F21" s="43" t="s">
        <v>39</v>
      </c>
      <c r="G21" s="127"/>
      <c r="H21" s="137"/>
      <c r="I21" s="43" t="s">
        <v>39</v>
      </c>
      <c r="J21" s="138"/>
      <c r="K21" s="139"/>
      <c r="L21" s="138"/>
      <c r="M21" s="139"/>
      <c r="N21" s="139"/>
      <c r="O21" s="139"/>
      <c r="P21" s="138"/>
      <c r="Q21" s="148"/>
      <c r="R21" s="145">
        <f t="shared" si="3"/>
        <v>0</v>
      </c>
      <c r="S21" s="145"/>
      <c r="T21" s="138">
        <v>1</v>
      </c>
      <c r="U21" s="148"/>
      <c r="V21" s="34">
        <v>1</v>
      </c>
      <c r="W21" s="77">
        <v>1</v>
      </c>
      <c r="X21" s="35">
        <f t="shared" si="0"/>
        <v>0</v>
      </c>
      <c r="Y21" s="77"/>
      <c r="Z21" s="65"/>
      <c r="AA21" s="80"/>
      <c r="AC21" s="4">
        <f t="shared" si="2"/>
        <v>72.3</v>
      </c>
    </row>
    <row r="22" spans="1:29" ht="17.25" customHeight="1">
      <c r="A22" s="124"/>
      <c r="B22" s="9" t="s">
        <v>13</v>
      </c>
      <c r="C22" s="10"/>
      <c r="D22" s="48" t="s">
        <v>36</v>
      </c>
      <c r="E22" s="7"/>
      <c r="F22" s="44"/>
      <c r="G22" s="131"/>
      <c r="H22" s="156"/>
      <c r="I22" s="44"/>
      <c r="J22" s="138"/>
      <c r="K22" s="139"/>
      <c r="L22" s="138"/>
      <c r="M22" s="139"/>
      <c r="N22" s="139"/>
      <c r="O22" s="139"/>
      <c r="P22" s="138"/>
      <c r="Q22" s="148"/>
      <c r="R22" s="145">
        <f t="shared" si="3"/>
        <v>0</v>
      </c>
      <c r="S22" s="145"/>
      <c r="T22" s="138">
        <v>1</v>
      </c>
      <c r="U22" s="148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 ht="17.25" customHeight="1">
      <c r="A23" s="123" t="s">
        <v>19</v>
      </c>
      <c r="B23" s="3" t="s">
        <v>72</v>
      </c>
      <c r="C23" s="10"/>
      <c r="D23" s="48" t="s">
        <v>35</v>
      </c>
      <c r="E23" s="9"/>
      <c r="F23" s="42" t="s">
        <v>39</v>
      </c>
      <c r="G23" s="125"/>
      <c r="H23" s="133"/>
      <c r="I23" s="42" t="s">
        <v>39</v>
      </c>
      <c r="J23" s="138"/>
      <c r="K23" s="139"/>
      <c r="L23" s="138"/>
      <c r="M23" s="139"/>
      <c r="N23" s="139"/>
      <c r="O23" s="139"/>
      <c r="P23" s="138"/>
      <c r="Q23" s="148"/>
      <c r="R23" s="145">
        <f t="shared" si="3"/>
        <v>0</v>
      </c>
      <c r="S23" s="145"/>
      <c r="T23" s="138">
        <v>1</v>
      </c>
      <c r="U23" s="148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 ht="17.25" customHeight="1">
      <c r="A24" s="201"/>
      <c r="B24" s="12" t="s">
        <v>14</v>
      </c>
      <c r="C24" s="13"/>
      <c r="D24" s="49" t="s">
        <v>35</v>
      </c>
      <c r="E24" s="12"/>
      <c r="F24" s="45" t="s">
        <v>39</v>
      </c>
      <c r="G24" s="134"/>
      <c r="H24" s="135"/>
      <c r="I24" s="45" t="s">
        <v>39</v>
      </c>
      <c r="J24" s="138"/>
      <c r="K24" s="139"/>
      <c r="L24" s="138"/>
      <c r="M24" s="139"/>
      <c r="N24" s="139"/>
      <c r="O24" s="139"/>
      <c r="P24" s="138"/>
      <c r="Q24" s="148"/>
      <c r="R24" s="145">
        <f t="shared" si="3"/>
        <v>0</v>
      </c>
      <c r="S24" s="145"/>
      <c r="T24" s="138">
        <v>1</v>
      </c>
      <c r="U24" s="148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 ht="17.25" customHeight="1">
      <c r="A25" s="201"/>
      <c r="B25" s="12" t="s">
        <v>16</v>
      </c>
      <c r="C25" s="13"/>
      <c r="D25" s="49" t="s">
        <v>36</v>
      </c>
      <c r="E25" s="12"/>
      <c r="F25" s="45" t="s">
        <v>39</v>
      </c>
      <c r="G25" s="134"/>
      <c r="H25" s="135"/>
      <c r="I25" s="45" t="s">
        <v>39</v>
      </c>
      <c r="J25" s="138"/>
      <c r="K25" s="139"/>
      <c r="L25" s="138"/>
      <c r="M25" s="139"/>
      <c r="N25" s="139"/>
      <c r="O25" s="139"/>
      <c r="P25" s="138"/>
      <c r="Q25" s="148"/>
      <c r="R25" s="145">
        <f t="shared" si="3"/>
        <v>0</v>
      </c>
      <c r="S25" s="145"/>
      <c r="T25" s="138">
        <v>1</v>
      </c>
      <c r="U25" s="148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 ht="17.25" customHeight="1">
      <c r="A26" s="201"/>
      <c r="B26" s="12" t="s">
        <v>15</v>
      </c>
      <c r="C26" s="13"/>
      <c r="D26" s="49" t="s">
        <v>36</v>
      </c>
      <c r="E26" s="12"/>
      <c r="F26" s="45" t="s">
        <v>39</v>
      </c>
      <c r="G26" s="134"/>
      <c r="H26" s="135"/>
      <c r="I26" s="45" t="s">
        <v>39</v>
      </c>
      <c r="J26" s="138"/>
      <c r="K26" s="139"/>
      <c r="L26" s="138"/>
      <c r="M26" s="139"/>
      <c r="N26" s="139"/>
      <c r="O26" s="139"/>
      <c r="P26" s="138"/>
      <c r="Q26" s="148"/>
      <c r="R26" s="145">
        <f t="shared" si="3"/>
        <v>0</v>
      </c>
      <c r="S26" s="145"/>
      <c r="T26" s="138"/>
      <c r="U26" s="148"/>
      <c r="V26" s="34"/>
      <c r="W26" s="77"/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 ht="17.25" customHeight="1">
      <c r="A27" s="201"/>
      <c r="B27" s="12" t="s">
        <v>17</v>
      </c>
      <c r="C27" s="13"/>
      <c r="D27" s="49"/>
      <c r="E27" s="12"/>
      <c r="F27" s="45" t="s">
        <v>39</v>
      </c>
      <c r="G27" s="134"/>
      <c r="H27" s="135"/>
      <c r="I27" s="45"/>
      <c r="J27" s="138"/>
      <c r="K27" s="139"/>
      <c r="L27" s="138"/>
      <c r="M27" s="139"/>
      <c r="N27" s="139"/>
      <c r="O27" s="139"/>
      <c r="P27" s="138"/>
      <c r="Q27" s="148"/>
      <c r="R27" s="145">
        <f t="shared" si="3"/>
        <v>0</v>
      </c>
      <c r="S27" s="145"/>
      <c r="T27" s="138"/>
      <c r="U27" s="148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 ht="17.25" customHeight="1">
      <c r="A28" s="124"/>
      <c r="B28" s="15" t="s">
        <v>18</v>
      </c>
      <c r="C28" s="16"/>
      <c r="D28" s="46" t="s">
        <v>36</v>
      </c>
      <c r="E28" s="15"/>
      <c r="F28" s="43" t="s">
        <v>39</v>
      </c>
      <c r="G28" s="127"/>
      <c r="H28" s="137"/>
      <c r="I28" s="43" t="s">
        <v>39</v>
      </c>
      <c r="J28" s="138"/>
      <c r="K28" s="139"/>
      <c r="L28" s="138"/>
      <c r="M28" s="139"/>
      <c r="N28" s="139"/>
      <c r="O28" s="139"/>
      <c r="P28" s="138"/>
      <c r="Q28" s="148"/>
      <c r="R28" s="145">
        <f t="shared" si="3"/>
        <v>0</v>
      </c>
      <c r="S28" s="145"/>
      <c r="T28" s="138"/>
      <c r="U28" s="148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 ht="17.25" customHeight="1">
      <c r="A29" s="18" t="s">
        <v>20</v>
      </c>
      <c r="B29" s="20" t="s">
        <v>76</v>
      </c>
      <c r="C29" s="8"/>
      <c r="D29" s="47" t="s">
        <v>36</v>
      </c>
      <c r="E29" s="9"/>
      <c r="F29" s="42" t="s">
        <v>39</v>
      </c>
      <c r="G29" s="125"/>
      <c r="H29" s="133"/>
      <c r="I29" s="42" t="s">
        <v>39</v>
      </c>
      <c r="J29" s="138"/>
      <c r="K29" s="139"/>
      <c r="L29" s="138"/>
      <c r="M29" s="139"/>
      <c r="N29" s="139"/>
      <c r="O29" s="139"/>
      <c r="P29" s="138"/>
      <c r="Q29" s="148"/>
      <c r="R29" s="145">
        <f t="shared" si="3"/>
        <v>0</v>
      </c>
      <c r="S29" s="145"/>
      <c r="T29" s="138"/>
      <c r="U29" s="148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 ht="17.25" customHeight="1">
      <c r="A30" s="21" t="s">
        <v>21</v>
      </c>
      <c r="B30" s="7" t="s">
        <v>77</v>
      </c>
      <c r="C30" s="8"/>
      <c r="D30" s="47" t="s">
        <v>38</v>
      </c>
      <c r="E30" s="12"/>
      <c r="F30" s="45" t="s">
        <v>39</v>
      </c>
      <c r="G30" s="208"/>
      <c r="H30" s="135"/>
      <c r="I30" s="45" t="s">
        <v>39</v>
      </c>
      <c r="J30" s="138"/>
      <c r="K30" s="139"/>
      <c r="L30" s="138"/>
      <c r="M30" s="139"/>
      <c r="N30" s="139"/>
      <c r="O30" s="139"/>
      <c r="P30" s="138"/>
      <c r="Q30" s="148"/>
      <c r="R30" s="145">
        <f t="shared" si="3"/>
        <v>0</v>
      </c>
      <c r="S30" s="145"/>
      <c r="T30" s="138"/>
      <c r="U30" s="148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 ht="17.25" customHeight="1">
      <c r="A31" s="22" t="s">
        <v>22</v>
      </c>
      <c r="B31" s="7" t="s">
        <v>77</v>
      </c>
      <c r="C31" s="8"/>
      <c r="D31" s="47" t="s">
        <v>38</v>
      </c>
      <c r="E31" s="15"/>
      <c r="F31" s="43" t="s">
        <v>39</v>
      </c>
      <c r="G31" s="127"/>
      <c r="H31" s="137"/>
      <c r="I31" s="43" t="s">
        <v>39</v>
      </c>
      <c r="J31" s="138"/>
      <c r="K31" s="139"/>
      <c r="L31" s="138"/>
      <c r="M31" s="139"/>
      <c r="N31" s="139"/>
      <c r="O31" s="139"/>
      <c r="P31" s="138"/>
      <c r="Q31" s="148"/>
      <c r="R31" s="145">
        <f t="shared" si="3"/>
        <v>0</v>
      </c>
      <c r="S31" s="145"/>
      <c r="T31" s="138"/>
      <c r="U31" s="148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 ht="17.25" customHeight="1">
      <c r="A32" s="202" t="s">
        <v>23</v>
      </c>
      <c r="B32" s="9" t="s">
        <v>25</v>
      </c>
      <c r="C32" s="10">
        <v>1</v>
      </c>
      <c r="D32" s="48" t="s">
        <v>38</v>
      </c>
      <c r="E32" s="61">
        <f>X17+X19</f>
        <v>45809</v>
      </c>
      <c r="F32" s="42" t="s">
        <v>39</v>
      </c>
      <c r="G32" s="209">
        <f>X18</f>
        <v>76370</v>
      </c>
      <c r="H32" s="210"/>
      <c r="I32" s="42" t="s">
        <v>39</v>
      </c>
      <c r="J32" s="138"/>
      <c r="K32" s="139"/>
      <c r="L32" s="138"/>
      <c r="M32" s="139"/>
      <c r="N32" s="139"/>
      <c r="O32" s="139"/>
      <c r="P32" s="138"/>
      <c r="Q32" s="148"/>
      <c r="R32" s="145">
        <f t="shared" si="3"/>
        <v>0</v>
      </c>
      <c r="S32" s="145"/>
      <c r="T32" s="138"/>
      <c r="U32" s="148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 ht="17.25" customHeight="1">
      <c r="A33" s="203"/>
      <c r="B33" s="15" t="s">
        <v>26</v>
      </c>
      <c r="C33" s="16"/>
      <c r="D33" s="46" t="s">
        <v>36</v>
      </c>
      <c r="E33" s="15"/>
      <c r="F33" s="43" t="s">
        <v>39</v>
      </c>
      <c r="G33" s="127"/>
      <c r="H33" s="137"/>
      <c r="I33" s="43" t="s">
        <v>39</v>
      </c>
      <c r="J33" s="138"/>
      <c r="K33" s="139"/>
      <c r="L33" s="138"/>
      <c r="M33" s="139"/>
      <c r="N33" s="139"/>
      <c r="O33" s="139"/>
      <c r="P33" s="138"/>
      <c r="Q33" s="148"/>
      <c r="R33" s="145">
        <f t="shared" si="3"/>
        <v>0</v>
      </c>
      <c r="S33" s="145"/>
      <c r="T33" s="138"/>
      <c r="U33" s="148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 ht="17.25" customHeight="1">
      <c r="A34" s="150" t="s">
        <v>24</v>
      </c>
      <c r="B34" s="9" t="s">
        <v>27</v>
      </c>
      <c r="C34" s="10"/>
      <c r="D34" s="48" t="s">
        <v>38</v>
      </c>
      <c r="E34" s="9"/>
      <c r="F34" s="42" t="s">
        <v>39</v>
      </c>
      <c r="G34" s="125"/>
      <c r="H34" s="133"/>
      <c r="I34" s="42" t="s">
        <v>39</v>
      </c>
      <c r="J34" s="138"/>
      <c r="K34" s="139"/>
      <c r="L34" s="138"/>
      <c r="M34" s="139"/>
      <c r="N34" s="139"/>
      <c r="O34" s="139"/>
      <c r="P34" s="138"/>
      <c r="Q34" s="148"/>
      <c r="R34" s="145">
        <f t="shared" si="3"/>
        <v>0</v>
      </c>
      <c r="S34" s="145"/>
      <c r="T34" s="138"/>
      <c r="U34" s="148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 ht="17.25" customHeight="1">
      <c r="A35" s="211"/>
      <c r="B35" s="12" t="s">
        <v>28</v>
      </c>
      <c r="C35" s="13"/>
      <c r="D35" s="49"/>
      <c r="E35" s="12"/>
      <c r="F35" s="45" t="s">
        <v>39</v>
      </c>
      <c r="G35" s="134"/>
      <c r="H35" s="135"/>
      <c r="I35" s="45"/>
      <c r="J35" s="138"/>
      <c r="K35" s="139"/>
      <c r="L35" s="138"/>
      <c r="M35" s="139"/>
      <c r="N35" s="139"/>
      <c r="O35" s="139"/>
      <c r="P35" s="138"/>
      <c r="Q35" s="148"/>
      <c r="R35" s="145">
        <f t="shared" si="3"/>
        <v>0</v>
      </c>
      <c r="S35" s="145"/>
      <c r="T35" s="138"/>
      <c r="U35" s="148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 ht="17.25" customHeight="1">
      <c r="A36" s="212"/>
      <c r="B36" s="12" t="s">
        <v>29</v>
      </c>
      <c r="C36" s="13"/>
      <c r="D36" s="49" t="s">
        <v>38</v>
      </c>
      <c r="E36" s="15"/>
      <c r="F36" s="43" t="s">
        <v>39</v>
      </c>
      <c r="G36" s="127"/>
      <c r="H36" s="137"/>
      <c r="I36" s="43"/>
      <c r="J36" s="138"/>
      <c r="K36" s="139"/>
      <c r="L36" s="138"/>
      <c r="M36" s="139"/>
      <c r="N36" s="139"/>
      <c r="O36" s="139"/>
      <c r="P36" s="138"/>
      <c r="Q36" s="148"/>
      <c r="R36" s="145">
        <f t="shared" si="3"/>
        <v>0</v>
      </c>
      <c r="S36" s="145"/>
      <c r="T36" s="138"/>
      <c r="U36" s="148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 ht="17.25" customHeight="1">
      <c r="A37" s="213" t="s">
        <v>83</v>
      </c>
      <c r="B37" s="9" t="s">
        <v>30</v>
      </c>
      <c r="C37" s="10"/>
      <c r="D37" s="48" t="s">
        <v>38</v>
      </c>
      <c r="E37" s="9"/>
      <c r="F37" s="42" t="s">
        <v>39</v>
      </c>
      <c r="G37" s="125"/>
      <c r="H37" s="133"/>
      <c r="I37" s="42" t="s">
        <v>39</v>
      </c>
      <c r="J37" s="138"/>
      <c r="K37" s="139"/>
      <c r="L37" s="138"/>
      <c r="M37" s="139"/>
      <c r="N37" s="139"/>
      <c r="O37" s="139"/>
      <c r="P37" s="138"/>
      <c r="Q37" s="148"/>
      <c r="R37" s="145">
        <f t="shared" si="3"/>
        <v>0</v>
      </c>
      <c r="S37" s="145"/>
      <c r="T37" s="138"/>
      <c r="U37" s="148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 ht="17.25" customHeight="1">
      <c r="A38" s="214"/>
      <c r="B38" s="15" t="s">
        <v>31</v>
      </c>
      <c r="C38" s="16"/>
      <c r="D38" s="46" t="s">
        <v>38</v>
      </c>
      <c r="E38" s="15"/>
      <c r="F38" s="43" t="s">
        <v>39</v>
      </c>
      <c r="G38" s="127"/>
      <c r="H38" s="137"/>
      <c r="I38" s="43" t="s">
        <v>39</v>
      </c>
      <c r="J38" s="138"/>
      <c r="K38" s="139"/>
      <c r="L38" s="138"/>
      <c r="M38" s="139"/>
      <c r="N38" s="139"/>
      <c r="O38" s="139"/>
      <c r="P38" s="138"/>
      <c r="Q38" s="148"/>
      <c r="R38" s="145">
        <f t="shared" si="3"/>
        <v>0</v>
      </c>
      <c r="S38" s="145"/>
      <c r="T38" s="138"/>
      <c r="U38" s="148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 ht="17.25" customHeight="1">
      <c r="A39" s="140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57"/>
      <c r="H39" s="156"/>
      <c r="I39" s="44" t="s">
        <v>39</v>
      </c>
      <c r="J39" s="138"/>
      <c r="K39" s="139"/>
      <c r="L39" s="138"/>
      <c r="M39" s="139"/>
      <c r="N39" s="139"/>
      <c r="O39" s="139"/>
      <c r="P39" s="138"/>
      <c r="Q39" s="148"/>
      <c r="R39" s="145">
        <f t="shared" si="3"/>
        <v>0</v>
      </c>
      <c r="S39" s="145"/>
      <c r="T39" s="138"/>
      <c r="U39" s="148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 ht="17.25" customHeight="1">
      <c r="A40" s="141"/>
      <c r="B40" s="7" t="s">
        <v>86</v>
      </c>
      <c r="C40" s="8"/>
      <c r="D40" s="47" t="s">
        <v>36</v>
      </c>
      <c r="E40" s="7"/>
      <c r="F40" s="44" t="s">
        <v>39</v>
      </c>
      <c r="G40" s="157"/>
      <c r="H40" s="156"/>
      <c r="I40" s="44" t="s">
        <v>39</v>
      </c>
      <c r="J40" s="138"/>
      <c r="K40" s="139"/>
      <c r="L40" s="138"/>
      <c r="M40" s="139"/>
      <c r="N40" s="139"/>
      <c r="O40" s="139"/>
      <c r="P40" s="138"/>
      <c r="Q40" s="148"/>
      <c r="R40" s="145">
        <f t="shared" si="3"/>
        <v>0</v>
      </c>
      <c r="S40" s="145"/>
      <c r="T40" s="138"/>
      <c r="U40" s="148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 ht="17.25" customHeight="1">
      <c r="A41" s="142"/>
      <c r="B41" s="24" t="s">
        <v>87</v>
      </c>
      <c r="C41" s="25"/>
      <c r="D41" s="48" t="s">
        <v>36</v>
      </c>
      <c r="E41" s="24"/>
      <c r="F41" s="42" t="s">
        <v>39</v>
      </c>
      <c r="G41" s="125"/>
      <c r="H41" s="133"/>
      <c r="I41" s="42" t="s">
        <v>39</v>
      </c>
      <c r="J41" s="138"/>
      <c r="K41" s="139"/>
      <c r="L41" s="138"/>
      <c r="M41" s="139"/>
      <c r="N41" s="139"/>
      <c r="O41" s="139"/>
      <c r="P41" s="138"/>
      <c r="Q41" s="148"/>
      <c r="R41" s="145">
        <f t="shared" si="3"/>
        <v>0</v>
      </c>
      <c r="S41" s="145"/>
      <c r="T41" s="138"/>
      <c r="U41" s="148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 ht="17.25" customHeight="1">
      <c r="A42" s="58" t="s">
        <v>128</v>
      </c>
      <c r="B42" s="55" t="s">
        <v>129</v>
      </c>
      <c r="C42" s="56"/>
      <c r="D42" s="50" t="s">
        <v>130</v>
      </c>
      <c r="E42" s="55"/>
      <c r="F42" s="42" t="s">
        <v>131</v>
      </c>
      <c r="G42" s="125"/>
      <c r="H42" s="133"/>
      <c r="I42" s="42"/>
      <c r="J42" s="138"/>
      <c r="K42" s="139"/>
      <c r="L42" s="138"/>
      <c r="M42" s="139"/>
      <c r="N42" s="139"/>
      <c r="O42" s="139"/>
      <c r="P42" s="138"/>
      <c r="Q42" s="148"/>
      <c r="R42" s="145">
        <f t="shared" si="3"/>
        <v>0</v>
      </c>
      <c r="S42" s="145"/>
      <c r="T42" s="138"/>
      <c r="U42" s="148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 ht="17.25" customHeight="1">
      <c r="A43" s="217" t="s">
        <v>123</v>
      </c>
      <c r="B43" s="55" t="s">
        <v>125</v>
      </c>
      <c r="C43" s="56"/>
      <c r="D43" s="50"/>
      <c r="E43" s="55"/>
      <c r="F43" s="44" t="s">
        <v>39</v>
      </c>
      <c r="G43" s="125"/>
      <c r="H43" s="133"/>
      <c r="I43" s="44" t="s">
        <v>39</v>
      </c>
      <c r="J43" s="138"/>
      <c r="K43" s="139"/>
      <c r="L43" s="138"/>
      <c r="M43" s="139"/>
      <c r="N43" s="139"/>
      <c r="O43" s="139"/>
      <c r="P43" s="138"/>
      <c r="Q43" s="148"/>
      <c r="R43" s="145">
        <f t="shared" si="3"/>
        <v>0</v>
      </c>
      <c r="S43" s="145"/>
      <c r="T43" s="138"/>
      <c r="U43" s="148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 ht="17.25" customHeight="1">
      <c r="A44" s="218"/>
      <c r="B44" s="55" t="s">
        <v>126</v>
      </c>
      <c r="C44" s="56"/>
      <c r="D44" s="50"/>
      <c r="E44" s="55"/>
      <c r="F44" s="44" t="s">
        <v>39</v>
      </c>
      <c r="G44" s="125"/>
      <c r="H44" s="133"/>
      <c r="I44" s="44" t="s">
        <v>39</v>
      </c>
      <c r="J44" s="138"/>
      <c r="K44" s="139"/>
      <c r="L44" s="138"/>
      <c r="M44" s="139"/>
      <c r="N44" s="139"/>
      <c r="O44" s="139"/>
      <c r="P44" s="138"/>
      <c r="Q44" s="148"/>
      <c r="R44" s="145">
        <f t="shared" si="3"/>
        <v>0</v>
      </c>
      <c r="S44" s="145"/>
      <c r="T44" s="138"/>
      <c r="U44" s="148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 ht="17.25" customHeight="1">
      <c r="A45" s="218"/>
      <c r="B45" s="55" t="s">
        <v>127</v>
      </c>
      <c r="C45" s="56"/>
      <c r="D45" s="50"/>
      <c r="E45" s="55"/>
      <c r="F45" s="42" t="s">
        <v>39</v>
      </c>
      <c r="G45" s="125"/>
      <c r="H45" s="133"/>
      <c r="I45" s="42" t="s">
        <v>39</v>
      </c>
      <c r="J45" s="138"/>
      <c r="K45" s="139"/>
      <c r="L45" s="138"/>
      <c r="M45" s="139"/>
      <c r="N45" s="139"/>
      <c r="O45" s="139"/>
      <c r="P45" s="138"/>
      <c r="Q45" s="148"/>
      <c r="R45" s="145">
        <f t="shared" si="3"/>
        <v>0</v>
      </c>
      <c r="S45" s="145"/>
      <c r="T45" s="138"/>
      <c r="U45" s="148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 ht="17.25" customHeight="1">
      <c r="A46" s="217" t="s">
        <v>124</v>
      </c>
      <c r="B46" s="55" t="s">
        <v>125</v>
      </c>
      <c r="C46" s="56"/>
      <c r="D46" s="50"/>
      <c r="E46" s="55"/>
      <c r="F46" s="44" t="s">
        <v>39</v>
      </c>
      <c r="G46" s="125"/>
      <c r="H46" s="133"/>
      <c r="I46" s="44" t="s">
        <v>39</v>
      </c>
      <c r="J46" s="138"/>
      <c r="K46" s="139"/>
      <c r="L46" s="138"/>
      <c r="M46" s="139"/>
      <c r="N46" s="139"/>
      <c r="O46" s="139"/>
      <c r="P46" s="138"/>
      <c r="Q46" s="148"/>
      <c r="R46" s="145">
        <f t="shared" si="3"/>
        <v>0</v>
      </c>
      <c r="S46" s="145"/>
      <c r="T46" s="138"/>
      <c r="U46" s="148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 ht="17.25" customHeight="1">
      <c r="A47" s="218"/>
      <c r="B47" s="55" t="s">
        <v>126</v>
      </c>
      <c r="C47" s="56"/>
      <c r="D47" s="50"/>
      <c r="E47" s="55"/>
      <c r="F47" s="44" t="s">
        <v>39</v>
      </c>
      <c r="G47" s="125"/>
      <c r="H47" s="133"/>
      <c r="I47" s="44" t="s">
        <v>39</v>
      </c>
      <c r="J47" s="138"/>
      <c r="K47" s="139"/>
      <c r="L47" s="138"/>
      <c r="M47" s="139"/>
      <c r="N47" s="139"/>
      <c r="O47" s="139"/>
      <c r="P47" s="138"/>
      <c r="Q47" s="148"/>
      <c r="R47" s="145">
        <f t="shared" si="3"/>
        <v>0</v>
      </c>
      <c r="S47" s="145"/>
      <c r="T47" s="138"/>
      <c r="U47" s="148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 ht="17.25" customHeight="1">
      <c r="A48" s="218"/>
      <c r="B48" s="55" t="s">
        <v>127</v>
      </c>
      <c r="C48" s="56"/>
      <c r="D48" s="50"/>
      <c r="E48" s="55"/>
      <c r="F48" s="42" t="s">
        <v>39</v>
      </c>
      <c r="G48" s="125"/>
      <c r="H48" s="133"/>
      <c r="I48" s="42" t="s">
        <v>39</v>
      </c>
      <c r="J48" s="138"/>
      <c r="K48" s="139"/>
      <c r="L48" s="146"/>
      <c r="M48" s="147"/>
      <c r="N48" s="147"/>
      <c r="O48" s="147"/>
      <c r="P48" s="146"/>
      <c r="Q48" s="149"/>
      <c r="R48" s="145">
        <f t="shared" si="3"/>
        <v>0</v>
      </c>
      <c r="S48" s="145"/>
      <c r="T48" s="146"/>
      <c r="U48" s="149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72.3</v>
      </c>
    </row>
    <row r="49" spans="1:27" ht="17.25" customHeight="1">
      <c r="A49" s="220" t="s">
        <v>132</v>
      </c>
      <c r="B49" s="24" t="s">
        <v>89</v>
      </c>
      <c r="C49" s="25"/>
      <c r="D49" s="50" t="s">
        <v>36</v>
      </c>
      <c r="E49" s="24"/>
      <c r="F49" s="39" t="s">
        <v>39</v>
      </c>
      <c r="G49" s="125"/>
      <c r="H49" s="133"/>
      <c r="I49" s="42" t="s">
        <v>39</v>
      </c>
      <c r="J49" s="144" t="s">
        <v>93</v>
      </c>
      <c r="K49" s="145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48"/>
      <c r="AA49" s="57"/>
    </row>
    <row r="50" spans="1:27" ht="17.25" customHeight="1">
      <c r="A50" s="221"/>
      <c r="B50" s="12" t="s">
        <v>90</v>
      </c>
      <c r="C50" s="13"/>
      <c r="D50" s="51" t="s">
        <v>36</v>
      </c>
      <c r="E50" s="12"/>
      <c r="F50" s="40" t="s">
        <v>39</v>
      </c>
      <c r="G50" s="134"/>
      <c r="H50" s="135"/>
      <c r="I50" s="45" t="s">
        <v>39</v>
      </c>
      <c r="J50" s="138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48"/>
      <c r="AA50" s="57"/>
    </row>
    <row r="51" spans="1:27" ht="17.25" customHeight="1">
      <c r="A51" s="222"/>
      <c r="B51" s="15" t="s">
        <v>91</v>
      </c>
      <c r="C51" s="16"/>
      <c r="D51" s="52" t="s">
        <v>36</v>
      </c>
      <c r="E51" s="15"/>
      <c r="F51" s="41" t="s">
        <v>39</v>
      </c>
      <c r="G51" s="166"/>
      <c r="H51" s="137"/>
      <c r="I51" s="43" t="s">
        <v>39</v>
      </c>
      <c r="J51" s="138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48"/>
      <c r="AA51" s="57"/>
    </row>
    <row r="52" spans="1:27" ht="17.25" customHeight="1">
      <c r="A52" s="217" t="s">
        <v>133</v>
      </c>
      <c r="B52" s="55" t="s">
        <v>89</v>
      </c>
      <c r="C52" s="56"/>
      <c r="D52" s="50" t="s">
        <v>36</v>
      </c>
      <c r="E52" s="55"/>
      <c r="F52" s="39" t="s">
        <v>39</v>
      </c>
      <c r="G52" s="125"/>
      <c r="H52" s="133"/>
      <c r="I52" s="42" t="s">
        <v>39</v>
      </c>
      <c r="J52" s="138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48"/>
      <c r="AA52" s="57"/>
    </row>
    <row r="53" spans="1:27" ht="17.25" customHeight="1">
      <c r="A53" s="218"/>
      <c r="B53" s="12" t="s">
        <v>90</v>
      </c>
      <c r="C53" s="13"/>
      <c r="D53" s="51" t="s">
        <v>36</v>
      </c>
      <c r="E53" s="12"/>
      <c r="F53" s="40" t="s">
        <v>39</v>
      </c>
      <c r="G53" s="134"/>
      <c r="H53" s="135"/>
      <c r="I53" s="45" t="s">
        <v>39</v>
      </c>
      <c r="J53" s="138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48"/>
      <c r="AA53" s="57"/>
    </row>
    <row r="54" spans="1:27" ht="17.25" customHeight="1">
      <c r="A54" s="219"/>
      <c r="B54" s="15" t="s">
        <v>91</v>
      </c>
      <c r="C54" s="16"/>
      <c r="D54" s="52" t="s">
        <v>36</v>
      </c>
      <c r="E54" s="15"/>
      <c r="F54" s="41" t="s">
        <v>39</v>
      </c>
      <c r="G54" s="166"/>
      <c r="H54" s="137"/>
      <c r="I54" s="43" t="s">
        <v>39</v>
      </c>
      <c r="J54" s="146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9"/>
      <c r="AA54" s="57"/>
    </row>
    <row r="55" spans="1:27" ht="17.25" customHeight="1">
      <c r="A55" s="167" t="s">
        <v>92</v>
      </c>
      <c r="B55" s="24" t="s">
        <v>89</v>
      </c>
      <c r="C55" s="25"/>
      <c r="D55" s="50" t="s">
        <v>36</v>
      </c>
      <c r="E55" s="24"/>
      <c r="F55" s="39" t="s">
        <v>39</v>
      </c>
      <c r="G55" s="125"/>
      <c r="H55" s="133"/>
      <c r="I55" s="42" t="s">
        <v>39</v>
      </c>
      <c r="J55" s="140" t="s">
        <v>48</v>
      </c>
      <c r="K55" s="125"/>
      <c r="L55" s="133"/>
      <c r="M55" s="133"/>
      <c r="N55" s="133"/>
      <c r="O55" s="133"/>
      <c r="P55" s="133"/>
      <c r="Q55" s="133"/>
      <c r="R55" s="133"/>
      <c r="S55" s="126"/>
      <c r="T55" s="125"/>
      <c r="U55" s="133"/>
      <c r="V55" s="126"/>
      <c r="W55" s="125"/>
      <c r="X55" s="133"/>
      <c r="Y55" s="133"/>
      <c r="Z55" s="126"/>
      <c r="AA55" s="53"/>
    </row>
    <row r="56" spans="1:27" ht="17.25" customHeight="1">
      <c r="A56" s="168"/>
      <c r="B56" s="12" t="s">
        <v>90</v>
      </c>
      <c r="C56" s="13"/>
      <c r="D56" s="51" t="s">
        <v>36</v>
      </c>
      <c r="E56" s="12"/>
      <c r="F56" s="40" t="s">
        <v>39</v>
      </c>
      <c r="G56" s="134"/>
      <c r="H56" s="135"/>
      <c r="I56" s="45" t="s">
        <v>39</v>
      </c>
      <c r="J56" s="141"/>
      <c r="K56" s="134"/>
      <c r="L56" s="135"/>
      <c r="M56" s="135"/>
      <c r="N56" s="135"/>
      <c r="O56" s="135"/>
      <c r="P56" s="135"/>
      <c r="Q56" s="135"/>
      <c r="R56" s="135"/>
      <c r="S56" s="136"/>
      <c r="T56" s="134"/>
      <c r="U56" s="135"/>
      <c r="V56" s="136"/>
      <c r="W56" s="134"/>
      <c r="X56" s="135"/>
      <c r="Y56" s="135"/>
      <c r="Z56" s="136"/>
      <c r="AA56" s="53"/>
    </row>
    <row r="57" spans="1:27" ht="17.25" customHeight="1">
      <c r="A57" s="169"/>
      <c r="B57" s="15" t="s">
        <v>91</v>
      </c>
      <c r="C57" s="16"/>
      <c r="D57" s="52" t="s">
        <v>36</v>
      </c>
      <c r="E57" s="15"/>
      <c r="F57" s="41" t="s">
        <v>39</v>
      </c>
      <c r="G57" s="166"/>
      <c r="H57" s="137"/>
      <c r="I57" s="43" t="s">
        <v>39</v>
      </c>
      <c r="J57" s="142"/>
      <c r="K57" s="127"/>
      <c r="L57" s="137"/>
      <c r="M57" s="137"/>
      <c r="N57" s="137"/>
      <c r="O57" s="137"/>
      <c r="P57" s="137"/>
      <c r="Q57" s="137"/>
      <c r="R57" s="137"/>
      <c r="S57" s="128"/>
      <c r="T57" s="127"/>
      <c r="U57" s="137"/>
      <c r="V57" s="128"/>
      <c r="W57" s="127"/>
      <c r="X57" s="137"/>
      <c r="Y57" s="137"/>
      <c r="Z57" s="128"/>
      <c r="AA57" s="53"/>
    </row>
    <row r="58" spans="1:27" ht="17.25" customHeight="1">
      <c r="A58" s="153" t="s">
        <v>94</v>
      </c>
      <c r="B58" s="154"/>
      <c r="C58" s="154"/>
      <c r="D58" s="155"/>
      <c r="E58" s="131"/>
      <c r="F58" s="156"/>
      <c r="G58" s="156"/>
      <c r="H58" s="156"/>
      <c r="I58" s="44" t="s">
        <v>39</v>
      </c>
      <c r="J58" s="143" t="s">
        <v>141</v>
      </c>
      <c r="K58" s="143"/>
      <c r="L58" s="143"/>
      <c r="M58" s="143"/>
      <c r="N58" s="143"/>
      <c r="O58" s="131"/>
      <c r="P58" s="156"/>
      <c r="Q58" s="156"/>
      <c r="R58" s="156"/>
      <c r="S58" s="156"/>
      <c r="T58" s="69" t="s">
        <v>131</v>
      </c>
      <c r="U58" s="159" t="s">
        <v>152</v>
      </c>
      <c r="V58" s="123" t="s">
        <v>153</v>
      </c>
      <c r="W58" s="123" t="s">
        <v>154</v>
      </c>
      <c r="X58" s="125" t="s">
        <v>155</v>
      </c>
      <c r="Y58" s="126"/>
      <c r="Z58" s="129" t="s">
        <v>208</v>
      </c>
      <c r="AA58" s="123">
        <v>1.2</v>
      </c>
    </row>
    <row r="59" spans="1:27" ht="17.25" customHeight="1">
      <c r="A59" s="153" t="s">
        <v>95</v>
      </c>
      <c r="B59" s="154"/>
      <c r="C59" s="154"/>
      <c r="D59" s="155"/>
      <c r="E59" s="157"/>
      <c r="F59" s="156"/>
      <c r="G59" s="156"/>
      <c r="H59" s="156"/>
      <c r="I59" s="44" t="s">
        <v>39</v>
      </c>
      <c r="J59" s="143" t="s">
        <v>142</v>
      </c>
      <c r="K59" s="143"/>
      <c r="L59" s="143"/>
      <c r="M59" s="143"/>
      <c r="N59" s="143"/>
      <c r="O59" s="157">
        <f>E67-E68</f>
        <v>89153</v>
      </c>
      <c r="P59" s="156"/>
      <c r="Q59" s="156"/>
      <c r="R59" s="156"/>
      <c r="S59" s="156"/>
      <c r="T59" s="69" t="s">
        <v>131</v>
      </c>
      <c r="U59" s="159"/>
      <c r="V59" s="124"/>
      <c r="W59" s="124"/>
      <c r="X59" s="127"/>
      <c r="Y59" s="128"/>
      <c r="Z59" s="130"/>
      <c r="AA59" s="124"/>
    </row>
    <row r="60" spans="1:27" ht="17.25" customHeight="1">
      <c r="A60" s="153" t="s">
        <v>134</v>
      </c>
      <c r="B60" s="154"/>
      <c r="C60" s="154"/>
      <c r="D60" s="155"/>
      <c r="E60" s="157"/>
      <c r="F60" s="158"/>
      <c r="G60" s="158"/>
      <c r="H60" s="158"/>
      <c r="I60" s="74" t="s">
        <v>131</v>
      </c>
      <c r="J60" s="143" t="s">
        <v>143</v>
      </c>
      <c r="K60" s="143"/>
      <c r="L60" s="143"/>
      <c r="M60" s="143"/>
      <c r="N60" s="143"/>
      <c r="O60" s="131"/>
      <c r="P60" s="156"/>
      <c r="Q60" s="156"/>
      <c r="R60" s="156"/>
      <c r="S60" s="156"/>
      <c r="T60" s="69" t="s">
        <v>131</v>
      </c>
      <c r="U60" s="159"/>
      <c r="V60" s="33"/>
      <c r="W60" s="33"/>
      <c r="X60" s="131"/>
      <c r="Y60" s="132"/>
      <c r="Z60" s="33"/>
      <c r="AA60" s="54"/>
    </row>
    <row r="61" spans="1:27" ht="17.25" customHeight="1">
      <c r="A61" s="153" t="s">
        <v>135</v>
      </c>
      <c r="B61" s="154"/>
      <c r="C61" s="154"/>
      <c r="D61" s="155"/>
      <c r="E61" s="162"/>
      <c r="F61" s="163"/>
      <c r="G61" s="163"/>
      <c r="H61" s="163"/>
      <c r="I61" s="44" t="s">
        <v>39</v>
      </c>
      <c r="J61" s="143" t="s">
        <v>144</v>
      </c>
      <c r="K61" s="143"/>
      <c r="L61" s="143"/>
      <c r="M61" s="143"/>
      <c r="N61" s="143"/>
      <c r="O61" s="131"/>
      <c r="P61" s="156"/>
      <c r="Q61" s="156"/>
      <c r="R61" s="156"/>
      <c r="S61" s="156"/>
      <c r="T61" s="69" t="s">
        <v>131</v>
      </c>
      <c r="U61" s="159"/>
      <c r="V61" s="33"/>
      <c r="W61" s="33"/>
      <c r="X61" s="131"/>
      <c r="Y61" s="132"/>
      <c r="Z61" s="33"/>
      <c r="AA61" s="54"/>
    </row>
    <row r="62" spans="1:27" ht="17.25" customHeight="1">
      <c r="A62" s="153" t="s">
        <v>96</v>
      </c>
      <c r="B62" s="154"/>
      <c r="C62" s="154"/>
      <c r="D62" s="155"/>
      <c r="E62" s="164"/>
      <c r="F62" s="165"/>
      <c r="G62" s="165"/>
      <c r="H62" s="165"/>
      <c r="I62" s="44" t="s">
        <v>39</v>
      </c>
      <c r="J62" s="143" t="s">
        <v>145</v>
      </c>
      <c r="K62" s="143"/>
      <c r="L62" s="143"/>
      <c r="M62" s="143"/>
      <c r="N62" s="143"/>
      <c r="O62" s="131"/>
      <c r="P62" s="156"/>
      <c r="Q62" s="156"/>
      <c r="R62" s="156"/>
      <c r="S62" s="156"/>
      <c r="T62" s="69" t="s">
        <v>131</v>
      </c>
      <c r="U62" s="159"/>
      <c r="V62" s="33"/>
      <c r="W62" s="33"/>
      <c r="X62" s="131"/>
      <c r="Y62" s="132"/>
      <c r="Z62" s="33"/>
      <c r="AA62" s="54"/>
    </row>
    <row r="63" spans="1:27" ht="17.25" customHeight="1">
      <c r="A63" s="153" t="s">
        <v>163</v>
      </c>
      <c r="B63" s="154"/>
      <c r="C63" s="154"/>
      <c r="D63" s="155"/>
      <c r="E63" s="27">
        <f>SUM(E14:E42)</f>
        <v>56809</v>
      </c>
      <c r="F63" s="44" t="s">
        <v>39</v>
      </c>
      <c r="G63" s="206">
        <f>SUM(G20:H42)</f>
        <v>76370</v>
      </c>
      <c r="H63" s="207"/>
      <c r="I63" s="44" t="s">
        <v>39</v>
      </c>
      <c r="J63" s="224" t="s">
        <v>146</v>
      </c>
      <c r="K63" s="224"/>
      <c r="L63" s="224"/>
      <c r="M63" s="224"/>
      <c r="N63" s="224"/>
      <c r="O63" s="157">
        <f>E62</f>
        <v>0</v>
      </c>
      <c r="P63" s="156"/>
      <c r="Q63" s="156"/>
      <c r="R63" s="156"/>
      <c r="S63" s="156"/>
      <c r="T63" s="69" t="s">
        <v>131</v>
      </c>
      <c r="U63" s="159"/>
      <c r="V63" s="33"/>
      <c r="W63" s="33"/>
      <c r="X63" s="131"/>
      <c r="Y63" s="132"/>
      <c r="Z63" s="33"/>
      <c r="AA63" s="54"/>
    </row>
    <row r="64" spans="1:27" ht="17.25" customHeight="1">
      <c r="A64" s="153" t="s">
        <v>164</v>
      </c>
      <c r="B64" s="154"/>
      <c r="C64" s="154"/>
      <c r="D64" s="155"/>
      <c r="E64" s="5">
        <v>20</v>
      </c>
      <c r="F64" s="38" t="s">
        <v>43</v>
      </c>
      <c r="G64" s="164">
        <f>ROUNDDOWN(G63*E64/100,0)</f>
        <v>15274</v>
      </c>
      <c r="H64" s="165"/>
      <c r="I64" s="44" t="s">
        <v>39</v>
      </c>
      <c r="J64" s="143" t="s">
        <v>147</v>
      </c>
      <c r="K64" s="143"/>
      <c r="L64" s="143"/>
      <c r="M64" s="143"/>
      <c r="N64" s="143"/>
      <c r="O64" s="131"/>
      <c r="P64" s="156"/>
      <c r="Q64" s="156"/>
      <c r="R64" s="156"/>
      <c r="S64" s="156"/>
      <c r="T64" s="69" t="s">
        <v>131</v>
      </c>
      <c r="U64" s="159"/>
      <c r="V64" s="33"/>
      <c r="W64" s="33"/>
      <c r="X64" s="131"/>
      <c r="Y64" s="132"/>
      <c r="Z64" s="33"/>
      <c r="AA64" s="54"/>
    </row>
    <row r="65" spans="1:27" ht="17.25" customHeight="1">
      <c r="A65" s="153" t="s">
        <v>136</v>
      </c>
      <c r="B65" s="154"/>
      <c r="C65" s="154"/>
      <c r="D65" s="155"/>
      <c r="E65" s="131"/>
      <c r="F65" s="156"/>
      <c r="G65" s="156"/>
      <c r="H65" s="156"/>
      <c r="I65" s="44" t="s">
        <v>131</v>
      </c>
      <c r="J65" s="143" t="s">
        <v>148</v>
      </c>
      <c r="K65" s="143"/>
      <c r="L65" s="143"/>
      <c r="M65" s="143"/>
      <c r="N65" s="143"/>
      <c r="O65" s="131"/>
      <c r="P65" s="156"/>
      <c r="Q65" s="156"/>
      <c r="R65" s="156"/>
      <c r="S65" s="156"/>
      <c r="T65" s="69" t="s">
        <v>131</v>
      </c>
      <c r="U65" s="159"/>
      <c r="V65" s="33"/>
      <c r="W65" s="33"/>
      <c r="X65" s="131"/>
      <c r="Y65" s="132"/>
      <c r="Z65" s="33"/>
      <c r="AA65" s="54"/>
    </row>
    <row r="66" spans="1:27" ht="17.25" customHeight="1">
      <c r="A66" s="153" t="s">
        <v>137</v>
      </c>
      <c r="B66" s="154"/>
      <c r="C66" s="154"/>
      <c r="D66" s="155"/>
      <c r="E66" s="164"/>
      <c r="F66" s="165"/>
      <c r="G66" s="165"/>
      <c r="H66" s="165"/>
      <c r="I66" s="44" t="s">
        <v>39</v>
      </c>
      <c r="J66" s="143" t="s">
        <v>149</v>
      </c>
      <c r="K66" s="143"/>
      <c r="L66" s="143"/>
      <c r="M66" s="143"/>
      <c r="N66" s="143"/>
      <c r="O66" s="131"/>
      <c r="P66" s="156"/>
      <c r="Q66" s="156"/>
      <c r="R66" s="156"/>
      <c r="S66" s="156"/>
      <c r="T66" s="69" t="s">
        <v>131</v>
      </c>
      <c r="U66" s="159"/>
      <c r="V66" s="33"/>
      <c r="W66" s="33"/>
      <c r="X66" s="131"/>
      <c r="Y66" s="132"/>
      <c r="Z66" s="33"/>
      <c r="AA66" s="54" t="s">
        <v>158</v>
      </c>
    </row>
    <row r="67" spans="1:27" ht="17.25" customHeight="1">
      <c r="A67" s="153" t="s">
        <v>138</v>
      </c>
      <c r="B67" s="154"/>
      <c r="C67" s="154"/>
      <c r="D67" s="155"/>
      <c r="E67" s="157">
        <f>E63+G63+G64</f>
        <v>148453</v>
      </c>
      <c r="F67" s="156"/>
      <c r="G67" s="156"/>
      <c r="H67" s="156"/>
      <c r="I67" s="44" t="s">
        <v>39</v>
      </c>
      <c r="J67" s="143" t="s">
        <v>150</v>
      </c>
      <c r="K67" s="143"/>
      <c r="L67" s="143"/>
      <c r="M67" s="143"/>
      <c r="N67" s="143"/>
      <c r="O67" s="131"/>
      <c r="P67" s="156"/>
      <c r="Q67" s="156"/>
      <c r="R67" s="156"/>
      <c r="S67" s="156"/>
      <c r="T67" s="69" t="s">
        <v>131</v>
      </c>
      <c r="U67" s="159"/>
      <c r="V67" s="33"/>
      <c r="W67" s="33"/>
      <c r="X67" s="131"/>
      <c r="Y67" s="132"/>
      <c r="Z67" s="33"/>
      <c r="AA67" s="54" t="s">
        <v>159</v>
      </c>
    </row>
    <row r="68" spans="1:27" ht="17.25" customHeight="1">
      <c r="A68" s="150" t="s">
        <v>139</v>
      </c>
      <c r="B68" s="150"/>
      <c r="C68" s="150"/>
      <c r="D68" s="150"/>
      <c r="E68" s="160">
        <f>ROUNDDOWN(E67*0.4,-2)</f>
        <v>59300</v>
      </c>
      <c r="F68" s="161"/>
      <c r="G68" s="161"/>
      <c r="H68" s="161"/>
      <c r="I68" s="42" t="s">
        <v>39</v>
      </c>
      <c r="J68" s="143" t="s">
        <v>151</v>
      </c>
      <c r="K68" s="143"/>
      <c r="L68" s="143"/>
      <c r="M68" s="143"/>
      <c r="N68" s="143"/>
      <c r="O68" s="131"/>
      <c r="P68" s="156"/>
      <c r="Q68" s="156"/>
      <c r="R68" s="156"/>
      <c r="S68" s="156"/>
      <c r="T68" s="32" t="s">
        <v>131</v>
      </c>
      <c r="U68" s="159"/>
      <c r="V68" s="33"/>
      <c r="W68" s="33"/>
      <c r="X68" s="131"/>
      <c r="Y68" s="132"/>
      <c r="Z68" s="33"/>
      <c r="AA68" s="54" t="s">
        <v>160</v>
      </c>
    </row>
    <row r="69" spans="1:27" ht="17.25" customHeight="1">
      <c r="A69" s="150" t="s">
        <v>140</v>
      </c>
      <c r="B69" s="150"/>
      <c r="C69" s="150"/>
      <c r="D69" s="150"/>
      <c r="E69" s="151"/>
      <c r="F69" s="152"/>
      <c r="G69" s="152"/>
      <c r="H69" s="152"/>
      <c r="I69" s="42" t="s">
        <v>39</v>
      </c>
      <c r="J69" s="143"/>
      <c r="K69" s="143"/>
      <c r="L69" s="143"/>
      <c r="M69" s="143"/>
      <c r="N69" s="143"/>
      <c r="O69" s="131"/>
      <c r="P69" s="156"/>
      <c r="Q69" s="156"/>
      <c r="R69" s="156"/>
      <c r="S69" s="156"/>
      <c r="T69" s="32"/>
      <c r="U69" s="159"/>
      <c r="V69" s="33"/>
      <c r="W69" s="33"/>
      <c r="X69" s="131"/>
      <c r="Y69" s="132"/>
      <c r="Z69" s="33"/>
      <c r="AA69" s="54" t="s">
        <v>161</v>
      </c>
    </row>
    <row r="70" spans="1:27" ht="17.25" customHeight="1">
      <c r="A70" s="33" t="s">
        <v>32</v>
      </c>
      <c r="B70" s="159"/>
      <c r="C70" s="159"/>
      <c r="D70" s="159"/>
      <c r="E70" s="71" t="s">
        <v>44</v>
      </c>
      <c r="F70" s="131"/>
      <c r="G70" s="156"/>
      <c r="H70" s="156"/>
      <c r="I70" s="132"/>
      <c r="J70" s="170"/>
      <c r="K70" s="185"/>
      <c r="L70" s="185"/>
      <c r="M70" s="185"/>
      <c r="N70" s="171"/>
      <c r="O70" s="131"/>
      <c r="P70" s="156"/>
      <c r="Q70" s="156"/>
      <c r="R70" s="156"/>
      <c r="S70" s="156"/>
      <c r="T70" s="70"/>
      <c r="U70" s="159"/>
      <c r="V70" s="159" t="s">
        <v>157</v>
      </c>
      <c r="W70" s="159"/>
      <c r="X70" s="131"/>
      <c r="Y70" s="132"/>
      <c r="Z70" s="33"/>
      <c r="AA70" s="54"/>
    </row>
    <row r="71" spans="1:27" ht="24" customHeight="1">
      <c r="J71" s="72" t="s">
        <v>105</v>
      </c>
      <c r="V71" s="223" t="s">
        <v>162</v>
      </c>
      <c r="W71" s="223"/>
      <c r="X71" s="223"/>
      <c r="Y71" s="223"/>
      <c r="Z71" s="223"/>
      <c r="AA71" s="223"/>
    </row>
    <row r="72" spans="1:27" ht="40.5" customHeight="1">
      <c r="A72" s="4" t="s">
        <v>97</v>
      </c>
    </row>
  </sheetData>
  <dataConsolidate/>
  <mergeCells count="379">
    <mergeCell ref="T28:U28"/>
    <mergeCell ref="T29:U29"/>
    <mergeCell ref="T30:U30"/>
    <mergeCell ref="T2:AA2"/>
    <mergeCell ref="V3:AA4"/>
    <mergeCell ref="V5:AA6"/>
    <mergeCell ref="Y7:AA7"/>
    <mergeCell ref="Y8:AA10"/>
    <mergeCell ref="F11:AA11"/>
    <mergeCell ref="Z12:AA13"/>
    <mergeCell ref="G2:S3"/>
    <mergeCell ref="K4:S4"/>
    <mergeCell ref="K5:S5"/>
    <mergeCell ref="L6:S6"/>
    <mergeCell ref="P8:Q8"/>
    <mergeCell ref="R8:S8"/>
    <mergeCell ref="P9:Q9"/>
    <mergeCell ref="R9:S9"/>
    <mergeCell ref="P10:Q10"/>
    <mergeCell ref="R10:S10"/>
    <mergeCell ref="Y1:AA1"/>
    <mergeCell ref="G42:H42"/>
    <mergeCell ref="G43:H43"/>
    <mergeCell ref="G44:H44"/>
    <mergeCell ref="G45:H45"/>
    <mergeCell ref="T39:U39"/>
    <mergeCell ref="T40:U40"/>
    <mergeCell ref="T41:U41"/>
    <mergeCell ref="T42:U42"/>
    <mergeCell ref="T43:U43"/>
    <mergeCell ref="T44:U44"/>
    <mergeCell ref="T45:U45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T27:U27"/>
    <mergeCell ref="P48:Q48"/>
    <mergeCell ref="T31:U31"/>
    <mergeCell ref="T32:U32"/>
    <mergeCell ref="T33:U33"/>
    <mergeCell ref="T34:U34"/>
    <mergeCell ref="T35:U35"/>
    <mergeCell ref="T36:U36"/>
    <mergeCell ref="T37:U37"/>
    <mergeCell ref="T38:U38"/>
    <mergeCell ref="R39:S39"/>
    <mergeCell ref="R34:S34"/>
    <mergeCell ref="R35:S35"/>
    <mergeCell ref="R36:S36"/>
    <mergeCell ref="R37:S37"/>
    <mergeCell ref="R38:S38"/>
    <mergeCell ref="T48:U48"/>
    <mergeCell ref="T46:U46"/>
    <mergeCell ref="T47:U47"/>
    <mergeCell ref="R48:S48"/>
    <mergeCell ref="R16:S16"/>
    <mergeCell ref="R17:S17"/>
    <mergeCell ref="R18:S18"/>
    <mergeCell ref="R19:S19"/>
    <mergeCell ref="R20:S20"/>
    <mergeCell ref="R21:S21"/>
    <mergeCell ref="R22:S22"/>
    <mergeCell ref="R23:S23"/>
    <mergeCell ref="R24:S24"/>
    <mergeCell ref="P42:Q42"/>
    <mergeCell ref="P43:Q43"/>
    <mergeCell ref="P44:Q44"/>
    <mergeCell ref="P45:Q45"/>
    <mergeCell ref="P46:Q46"/>
    <mergeCell ref="P47:Q47"/>
    <mergeCell ref="R25:S25"/>
    <mergeCell ref="R26:S26"/>
    <mergeCell ref="R27:S27"/>
    <mergeCell ref="R28:S28"/>
    <mergeCell ref="R29:S29"/>
    <mergeCell ref="R30:S30"/>
    <mergeCell ref="R31:S31"/>
    <mergeCell ref="R32:S32"/>
    <mergeCell ref="R33:S33"/>
    <mergeCell ref="R40:S40"/>
    <mergeCell ref="R41:S41"/>
    <mergeCell ref="R42:S42"/>
    <mergeCell ref="R43:S43"/>
    <mergeCell ref="R44:S44"/>
    <mergeCell ref="R45:S45"/>
    <mergeCell ref="R46:S46"/>
    <mergeCell ref="R47:S47"/>
    <mergeCell ref="P25:Q25"/>
    <mergeCell ref="P26:Q26"/>
    <mergeCell ref="P27:Q27"/>
    <mergeCell ref="P28:Q28"/>
    <mergeCell ref="P29:Q29"/>
    <mergeCell ref="P30:Q30"/>
    <mergeCell ref="P31:Q31"/>
    <mergeCell ref="P32:Q32"/>
    <mergeCell ref="P39:Q39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L35:O35"/>
    <mergeCell ref="J70:N70"/>
    <mergeCell ref="O70:S70"/>
    <mergeCell ref="U58:U70"/>
    <mergeCell ref="V70:W70"/>
    <mergeCell ref="X60:Y60"/>
    <mergeCell ref="X65:Y65"/>
    <mergeCell ref="X69:Y69"/>
    <mergeCell ref="J35:K35"/>
    <mergeCell ref="J36:K36"/>
    <mergeCell ref="L36:O36"/>
    <mergeCell ref="P35:Q35"/>
    <mergeCell ref="P36:Q36"/>
    <mergeCell ref="J37:K37"/>
    <mergeCell ref="J38:K38"/>
    <mergeCell ref="L37:O37"/>
    <mergeCell ref="L38:O38"/>
    <mergeCell ref="L39:O39"/>
    <mergeCell ref="L40:O40"/>
    <mergeCell ref="L41:O41"/>
    <mergeCell ref="P37:Q37"/>
    <mergeCell ref="P38:Q38"/>
    <mergeCell ref="L42:O42"/>
    <mergeCell ref="L43:O43"/>
    <mergeCell ref="J24:K24"/>
    <mergeCell ref="J29:K29"/>
    <mergeCell ref="V71:AA71"/>
    <mergeCell ref="J68:N68"/>
    <mergeCell ref="J69:N69"/>
    <mergeCell ref="O58:S58"/>
    <mergeCell ref="O59:S59"/>
    <mergeCell ref="O60:S60"/>
    <mergeCell ref="O61:S61"/>
    <mergeCell ref="O62:S62"/>
    <mergeCell ref="O63:S63"/>
    <mergeCell ref="O64:S64"/>
    <mergeCell ref="O65:S65"/>
    <mergeCell ref="O66:S66"/>
    <mergeCell ref="O67:S67"/>
    <mergeCell ref="O68:S68"/>
    <mergeCell ref="O69:S69"/>
    <mergeCell ref="J59:N59"/>
    <mergeCell ref="J60:N60"/>
    <mergeCell ref="J61:N61"/>
    <mergeCell ref="J62:N62"/>
    <mergeCell ref="J63:N63"/>
    <mergeCell ref="J64:N64"/>
    <mergeCell ref="L34:O34"/>
    <mergeCell ref="A2:B3"/>
    <mergeCell ref="C2:C3"/>
    <mergeCell ref="D2:D3"/>
    <mergeCell ref="E2:E3"/>
    <mergeCell ref="F2:F3"/>
    <mergeCell ref="A63:D63"/>
    <mergeCell ref="C4:F4"/>
    <mergeCell ref="A5:B5"/>
    <mergeCell ref="A34:A36"/>
    <mergeCell ref="A37:A38"/>
    <mergeCell ref="A58:D58"/>
    <mergeCell ref="E12:F13"/>
    <mergeCell ref="C5:F5"/>
    <mergeCell ref="A4:B4"/>
    <mergeCell ref="A43:A45"/>
    <mergeCell ref="A46:A48"/>
    <mergeCell ref="A52:A54"/>
    <mergeCell ref="A49:A51"/>
    <mergeCell ref="G16:H16"/>
    <mergeCell ref="G17:H17"/>
    <mergeCell ref="G18:H18"/>
    <mergeCell ref="G19:H19"/>
    <mergeCell ref="A11:B11"/>
    <mergeCell ref="E58:H58"/>
    <mergeCell ref="G63:H63"/>
    <mergeCell ref="P7:Q7"/>
    <mergeCell ref="G28:H28"/>
    <mergeCell ref="G29:H29"/>
    <mergeCell ref="G30:H30"/>
    <mergeCell ref="G31:H31"/>
    <mergeCell ref="G20:H20"/>
    <mergeCell ref="G21:H21"/>
    <mergeCell ref="G22:H22"/>
    <mergeCell ref="G23:H23"/>
    <mergeCell ref="A39:A41"/>
    <mergeCell ref="G32:H32"/>
    <mergeCell ref="N9:O9"/>
    <mergeCell ref="N10:O10"/>
    <mergeCell ref="J12:K12"/>
    <mergeCell ref="J25:K25"/>
    <mergeCell ref="J26:K26"/>
    <mergeCell ref="P15:Q15"/>
    <mergeCell ref="G33:H33"/>
    <mergeCell ref="G34:H34"/>
    <mergeCell ref="G35:H35"/>
    <mergeCell ref="G36:H36"/>
    <mergeCell ref="G37:H37"/>
    <mergeCell ref="G40:H40"/>
    <mergeCell ref="A10:F10"/>
    <mergeCell ref="A6:B6"/>
    <mergeCell ref="G24:H24"/>
    <mergeCell ref="G25:H25"/>
    <mergeCell ref="C6:F6"/>
    <mergeCell ref="A7:F7"/>
    <mergeCell ref="A8:F8"/>
    <mergeCell ref="A9:F9"/>
    <mergeCell ref="G38:H38"/>
    <mergeCell ref="G39:H39"/>
    <mergeCell ref="A12:D13"/>
    <mergeCell ref="A14:A19"/>
    <mergeCell ref="A20:A22"/>
    <mergeCell ref="A23:A28"/>
    <mergeCell ref="A32:A33"/>
    <mergeCell ref="G26:H26"/>
    <mergeCell ref="G27:H27"/>
    <mergeCell ref="G12:I13"/>
    <mergeCell ref="G5:J5"/>
    <mergeCell ref="G6:J6"/>
    <mergeCell ref="G7:I7"/>
    <mergeCell ref="G8:I8"/>
    <mergeCell ref="G9:I9"/>
    <mergeCell ref="G10:I10"/>
    <mergeCell ref="L12:S12"/>
    <mergeCell ref="X12:X13"/>
    <mergeCell ref="J14:K14"/>
    <mergeCell ref="N7:O7"/>
    <mergeCell ref="N8:O8"/>
    <mergeCell ref="J13:K13"/>
    <mergeCell ref="V7:X7"/>
    <mergeCell ref="V8:W8"/>
    <mergeCell ref="V9:W9"/>
    <mergeCell ref="V10:W10"/>
    <mergeCell ref="R7:S7"/>
    <mergeCell ref="P14:Q14"/>
    <mergeCell ref="R14:S14"/>
    <mergeCell ref="T14:U14"/>
    <mergeCell ref="J28:K28"/>
    <mergeCell ref="J33:K33"/>
    <mergeCell ref="J34:K34"/>
    <mergeCell ref="J31:K31"/>
    <mergeCell ref="J32:K32"/>
    <mergeCell ref="P33:Q33"/>
    <mergeCell ref="P34:Q34"/>
    <mergeCell ref="Y12:Y13"/>
    <mergeCell ref="W12:W13"/>
    <mergeCell ref="V12:V13"/>
    <mergeCell ref="L14:O14"/>
    <mergeCell ref="L13:S13"/>
    <mergeCell ref="J21:K21"/>
    <mergeCell ref="J22:K22"/>
    <mergeCell ref="J20:K20"/>
    <mergeCell ref="J18:K18"/>
    <mergeCell ref="J19:K19"/>
    <mergeCell ref="J15:K15"/>
    <mergeCell ref="J16:K16"/>
    <mergeCell ref="J17:K17"/>
    <mergeCell ref="L15:O15"/>
    <mergeCell ref="R15:S15"/>
    <mergeCell ref="T15:U15"/>
    <mergeCell ref="J23:K23"/>
    <mergeCell ref="G4:J4"/>
    <mergeCell ref="T3:U4"/>
    <mergeCell ref="T5:U6"/>
    <mergeCell ref="X63:Y63"/>
    <mergeCell ref="X64:Y64"/>
    <mergeCell ref="X66:Y66"/>
    <mergeCell ref="X67:Y67"/>
    <mergeCell ref="G64:H64"/>
    <mergeCell ref="E66:H66"/>
    <mergeCell ref="G41:H41"/>
    <mergeCell ref="G46:H46"/>
    <mergeCell ref="G47:H47"/>
    <mergeCell ref="G48:H48"/>
    <mergeCell ref="L7:M7"/>
    <mergeCell ref="L8:M8"/>
    <mergeCell ref="L9:M9"/>
    <mergeCell ref="L10:M10"/>
    <mergeCell ref="T7:U7"/>
    <mergeCell ref="T8:U8"/>
    <mergeCell ref="T9:U9"/>
    <mergeCell ref="T10:U10"/>
    <mergeCell ref="T12:U13"/>
    <mergeCell ref="J30:K30"/>
    <mergeCell ref="J27:K27"/>
    <mergeCell ref="G49:H49"/>
    <mergeCell ref="G50:H50"/>
    <mergeCell ref="G51:H51"/>
    <mergeCell ref="A55:A57"/>
    <mergeCell ref="G55:H55"/>
    <mergeCell ref="G56:H56"/>
    <mergeCell ref="G57:H57"/>
    <mergeCell ref="A59:D59"/>
    <mergeCell ref="E59:H59"/>
    <mergeCell ref="G52:H52"/>
    <mergeCell ref="G53:H53"/>
    <mergeCell ref="G54:H54"/>
    <mergeCell ref="B70:D70"/>
    <mergeCell ref="F70:I70"/>
    <mergeCell ref="E68:H68"/>
    <mergeCell ref="A66:D66"/>
    <mergeCell ref="A67:D67"/>
    <mergeCell ref="A68:D68"/>
    <mergeCell ref="A61:D61"/>
    <mergeCell ref="E61:H61"/>
    <mergeCell ref="A62:D62"/>
    <mergeCell ref="E62:H62"/>
    <mergeCell ref="J65:N65"/>
    <mergeCell ref="J66:N66"/>
    <mergeCell ref="J67:N67"/>
    <mergeCell ref="A69:D69"/>
    <mergeCell ref="E69:H69"/>
    <mergeCell ref="A64:D64"/>
    <mergeCell ref="A60:D60"/>
    <mergeCell ref="A65:D65"/>
    <mergeCell ref="E65:H65"/>
    <mergeCell ref="E67:H67"/>
    <mergeCell ref="E60:H60"/>
    <mergeCell ref="J39:K39"/>
    <mergeCell ref="J41:K41"/>
    <mergeCell ref="J55:J57"/>
    <mergeCell ref="J40:K40"/>
    <mergeCell ref="K55:S57"/>
    <mergeCell ref="J58:N58"/>
    <mergeCell ref="X61:Y61"/>
    <mergeCell ref="X62:Y62"/>
    <mergeCell ref="J49:K54"/>
    <mergeCell ref="L49:Z54"/>
    <mergeCell ref="J42:K42"/>
    <mergeCell ref="J43:K43"/>
    <mergeCell ref="J44:K44"/>
    <mergeCell ref="J45:K45"/>
    <mergeCell ref="J46:K46"/>
    <mergeCell ref="J47:K47"/>
    <mergeCell ref="J48:K48"/>
    <mergeCell ref="L44:O44"/>
    <mergeCell ref="L45:O45"/>
    <mergeCell ref="L46:O46"/>
    <mergeCell ref="L47:O47"/>
    <mergeCell ref="L48:O48"/>
    <mergeCell ref="P40:Q40"/>
    <mergeCell ref="P41:Q41"/>
    <mergeCell ref="V58:V59"/>
    <mergeCell ref="W58:W59"/>
    <mergeCell ref="X58:Y59"/>
    <mergeCell ref="Z58:Z59"/>
    <mergeCell ref="AA58:AA59"/>
    <mergeCell ref="X70:Y70"/>
    <mergeCell ref="X68:Y68"/>
    <mergeCell ref="T55:V57"/>
    <mergeCell ref="W55:Z57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7" orientation="portrait" r:id="rId1"/>
  <colBreaks count="1" manualBreakCount="1"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73"/>
  <sheetViews>
    <sheetView topLeftCell="L26" zoomScale="250" zoomScaleNormal="250" workbookViewId="0">
      <selection activeCell="L50" sqref="L50:Z55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9" width="4" style="4" customWidth="1"/>
    <col min="20" max="20" width="5.375" style="4" customWidth="1"/>
    <col min="21" max="21" width="7.5" style="4" customWidth="1"/>
    <col min="22" max="22" width="8.5" style="4" customWidth="1"/>
    <col min="23" max="23" width="6.125" style="4" customWidth="1"/>
    <col min="24" max="24" width="7.75" style="4" customWidth="1"/>
    <col min="25" max="25" width="5.25" style="4" customWidth="1"/>
    <col min="26" max="27" width="7.25" style="4" customWidth="1"/>
    <col min="28" max="28" width="7.75" style="4" customWidth="1"/>
    <col min="29" max="29" width="6.625" style="4" customWidth="1"/>
    <col min="30" max="34" width="1.875" style="4" customWidth="1"/>
    <col min="35" max="16384" width="7.375" style="4"/>
  </cols>
  <sheetData>
    <row r="1" spans="1:29">
      <c r="A1" s="4" t="s">
        <v>0</v>
      </c>
      <c r="C1" s="4" t="s">
        <v>236</v>
      </c>
      <c r="Y1" s="226" t="s">
        <v>106</v>
      </c>
      <c r="Z1" s="226"/>
      <c r="AA1" s="226"/>
    </row>
    <row r="2" spans="1:29">
      <c r="A2" s="125" t="s">
        <v>1</v>
      </c>
      <c r="B2" s="126"/>
      <c r="C2" s="159" t="s">
        <v>67</v>
      </c>
      <c r="D2" s="159" t="s">
        <v>68</v>
      </c>
      <c r="E2" s="159">
        <v>0</v>
      </c>
      <c r="F2" s="159">
        <v>3</v>
      </c>
      <c r="G2" s="235" t="s">
        <v>65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  <c r="T2" s="131" t="s">
        <v>63</v>
      </c>
      <c r="U2" s="156"/>
      <c r="V2" s="156"/>
      <c r="W2" s="156"/>
      <c r="X2" s="156"/>
      <c r="Y2" s="156"/>
      <c r="Z2" s="156"/>
      <c r="AA2" s="132"/>
    </row>
    <row r="3" spans="1:29">
      <c r="A3" s="127"/>
      <c r="B3" s="128"/>
      <c r="C3" s="159"/>
      <c r="D3" s="159"/>
      <c r="E3" s="159"/>
      <c r="F3" s="159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40"/>
      <c r="T3" s="125" t="s">
        <v>2</v>
      </c>
      <c r="U3" s="126"/>
      <c r="V3" s="125" t="s">
        <v>213</v>
      </c>
      <c r="W3" s="133"/>
      <c r="X3" s="133"/>
      <c r="Y3" s="133"/>
      <c r="Z3" s="133"/>
      <c r="AA3" s="126"/>
    </row>
    <row r="4" spans="1:29" ht="16.5">
      <c r="A4" s="215" t="s">
        <v>108</v>
      </c>
      <c r="B4" s="216"/>
      <c r="C4" s="131">
        <v>123456</v>
      </c>
      <c r="D4" s="156"/>
      <c r="E4" s="156"/>
      <c r="F4" s="132"/>
      <c r="G4" s="124" t="s">
        <v>41</v>
      </c>
      <c r="H4" s="124"/>
      <c r="I4" s="124"/>
      <c r="J4" s="124"/>
      <c r="K4" s="131" t="s">
        <v>212</v>
      </c>
      <c r="L4" s="156"/>
      <c r="M4" s="156"/>
      <c r="N4" s="156"/>
      <c r="O4" s="156"/>
      <c r="P4" s="156"/>
      <c r="Q4" s="156"/>
      <c r="R4" s="156"/>
      <c r="S4" s="132"/>
      <c r="T4" s="127"/>
      <c r="U4" s="128"/>
      <c r="V4" s="127"/>
      <c r="W4" s="137"/>
      <c r="X4" s="137"/>
      <c r="Y4" s="137"/>
      <c r="Z4" s="137"/>
      <c r="AA4" s="128"/>
    </row>
    <row r="5" spans="1:29">
      <c r="A5" s="131" t="s">
        <v>69</v>
      </c>
      <c r="B5" s="132"/>
      <c r="C5" s="131" t="s">
        <v>210</v>
      </c>
      <c r="D5" s="156"/>
      <c r="E5" s="156"/>
      <c r="F5" s="132"/>
      <c r="G5" s="131" t="s">
        <v>84</v>
      </c>
      <c r="H5" s="156"/>
      <c r="I5" s="156"/>
      <c r="J5" s="132"/>
      <c r="K5" s="131"/>
      <c r="L5" s="156"/>
      <c r="M5" s="156"/>
      <c r="N5" s="156"/>
      <c r="O5" s="156"/>
      <c r="P5" s="156"/>
      <c r="Q5" s="156"/>
      <c r="R5" s="156"/>
      <c r="S5" s="132"/>
      <c r="T5" s="125" t="s">
        <v>3</v>
      </c>
      <c r="U5" s="126"/>
      <c r="V5" s="125" t="s">
        <v>241</v>
      </c>
      <c r="W5" s="133"/>
      <c r="X5" s="133"/>
      <c r="Y5" s="133"/>
      <c r="Z5" s="133"/>
      <c r="AA5" s="126"/>
    </row>
    <row r="6" spans="1:29">
      <c r="A6" s="131" t="s">
        <v>4</v>
      </c>
      <c r="B6" s="132"/>
      <c r="C6" s="131" t="s">
        <v>230</v>
      </c>
      <c r="D6" s="156"/>
      <c r="E6" s="156"/>
      <c r="F6" s="132"/>
      <c r="G6" s="131"/>
      <c r="H6" s="156"/>
      <c r="I6" s="156"/>
      <c r="J6" s="132"/>
      <c r="K6" s="6" t="s">
        <v>57</v>
      </c>
      <c r="L6" s="131"/>
      <c r="M6" s="156"/>
      <c r="N6" s="156"/>
      <c r="O6" s="156"/>
      <c r="P6" s="156"/>
      <c r="Q6" s="156"/>
      <c r="R6" s="156"/>
      <c r="S6" s="132"/>
      <c r="T6" s="127"/>
      <c r="U6" s="128"/>
      <c r="V6" s="127"/>
      <c r="W6" s="137"/>
      <c r="X6" s="137"/>
      <c r="Y6" s="137"/>
      <c r="Z6" s="137"/>
      <c r="AA6" s="128"/>
    </row>
    <row r="7" spans="1:29">
      <c r="A7" s="131" t="s">
        <v>70</v>
      </c>
      <c r="B7" s="156"/>
      <c r="C7" s="156"/>
      <c r="D7" s="156"/>
      <c r="E7" s="156"/>
      <c r="F7" s="132"/>
      <c r="G7" s="170" t="s">
        <v>42</v>
      </c>
      <c r="H7" s="185"/>
      <c r="I7" s="171"/>
      <c r="J7" s="104" t="s">
        <v>45</v>
      </c>
      <c r="K7" s="62" t="s">
        <v>56</v>
      </c>
      <c r="L7" s="170" t="s">
        <v>58</v>
      </c>
      <c r="M7" s="171"/>
      <c r="N7" s="170" t="s">
        <v>59</v>
      </c>
      <c r="O7" s="171"/>
      <c r="P7" s="170" t="s">
        <v>109</v>
      </c>
      <c r="Q7" s="185"/>
      <c r="R7" s="170" t="s">
        <v>110</v>
      </c>
      <c r="S7" s="171"/>
      <c r="T7" s="172" t="s">
        <v>111</v>
      </c>
      <c r="U7" s="173"/>
      <c r="V7" s="197" t="s">
        <v>112</v>
      </c>
      <c r="W7" s="197"/>
      <c r="X7" s="197"/>
      <c r="Y7" s="170" t="s">
        <v>64</v>
      </c>
      <c r="Z7" s="185"/>
      <c r="AA7" s="171"/>
    </row>
    <row r="8" spans="1:29">
      <c r="A8" s="125" t="s">
        <v>231</v>
      </c>
      <c r="B8" s="133"/>
      <c r="C8" s="133"/>
      <c r="D8" s="133"/>
      <c r="E8" s="133"/>
      <c r="F8" s="126"/>
      <c r="G8" s="131" t="s">
        <v>232</v>
      </c>
      <c r="H8" s="156"/>
      <c r="I8" s="132"/>
      <c r="J8" s="5"/>
      <c r="K8" s="5"/>
      <c r="L8" s="131"/>
      <c r="M8" s="132"/>
      <c r="N8" s="131"/>
      <c r="O8" s="132"/>
      <c r="P8" s="131">
        <v>12345</v>
      </c>
      <c r="Q8" s="132"/>
      <c r="R8" s="131">
        <v>12345</v>
      </c>
      <c r="S8" s="132"/>
      <c r="T8" s="174">
        <v>20170403</v>
      </c>
      <c r="U8" s="175"/>
      <c r="V8" s="131">
        <v>1</v>
      </c>
      <c r="W8" s="132"/>
      <c r="X8" s="95" t="s">
        <v>35</v>
      </c>
      <c r="Y8" s="227" t="s">
        <v>219</v>
      </c>
      <c r="Z8" s="210"/>
      <c r="AA8" s="228"/>
    </row>
    <row r="9" spans="1:29">
      <c r="A9" s="131" t="s">
        <v>233</v>
      </c>
      <c r="B9" s="156"/>
      <c r="C9" s="156"/>
      <c r="D9" s="156"/>
      <c r="E9" s="156"/>
      <c r="F9" s="132"/>
      <c r="G9" s="131" t="s">
        <v>234</v>
      </c>
      <c r="H9" s="156"/>
      <c r="I9" s="132"/>
      <c r="J9" s="5"/>
      <c r="K9" s="5"/>
      <c r="L9" s="131"/>
      <c r="M9" s="132"/>
      <c r="N9" s="131"/>
      <c r="O9" s="132"/>
      <c r="P9" s="131"/>
      <c r="Q9" s="132"/>
      <c r="R9" s="131"/>
      <c r="S9" s="132"/>
      <c r="T9" s="131"/>
      <c r="U9" s="132"/>
      <c r="V9" s="131"/>
      <c r="W9" s="132"/>
      <c r="X9" s="95" t="s">
        <v>35</v>
      </c>
      <c r="Y9" s="229"/>
      <c r="Z9" s="230"/>
      <c r="AA9" s="231"/>
    </row>
    <row r="10" spans="1:29">
      <c r="A10" s="131" t="s">
        <v>237</v>
      </c>
      <c r="B10" s="156"/>
      <c r="C10" s="156"/>
      <c r="D10" s="156"/>
      <c r="E10" s="156"/>
      <c r="F10" s="132"/>
      <c r="G10" s="131" t="s">
        <v>238</v>
      </c>
      <c r="H10" s="156"/>
      <c r="I10" s="132"/>
      <c r="J10" s="5"/>
      <c r="K10" s="5"/>
      <c r="L10" s="131"/>
      <c r="M10" s="132"/>
      <c r="N10" s="131"/>
      <c r="O10" s="132"/>
      <c r="P10" s="131"/>
      <c r="Q10" s="132"/>
      <c r="R10" s="131"/>
      <c r="S10" s="132"/>
      <c r="T10" s="131"/>
      <c r="U10" s="132"/>
      <c r="V10" s="131"/>
      <c r="W10" s="132"/>
      <c r="X10" s="95" t="s">
        <v>35</v>
      </c>
      <c r="Y10" s="229"/>
      <c r="Z10" s="230"/>
      <c r="AA10" s="231"/>
    </row>
    <row r="11" spans="1:29">
      <c r="A11" s="131" t="s">
        <v>239</v>
      </c>
      <c r="B11" s="156"/>
      <c r="C11" s="156"/>
      <c r="D11" s="156"/>
      <c r="E11" s="156"/>
      <c r="F11" s="132"/>
      <c r="G11" s="131" t="s">
        <v>240</v>
      </c>
      <c r="H11" s="156"/>
      <c r="I11" s="132"/>
      <c r="J11" s="5"/>
      <c r="K11" s="7"/>
      <c r="L11" s="131"/>
      <c r="M11" s="132"/>
      <c r="N11" s="131"/>
      <c r="O11" s="132"/>
      <c r="P11" s="131"/>
      <c r="Q11" s="132"/>
      <c r="R11" s="131"/>
      <c r="S11" s="132"/>
      <c r="T11" s="131"/>
      <c r="U11" s="132"/>
      <c r="V11" s="131"/>
      <c r="W11" s="132"/>
      <c r="X11" s="95" t="s">
        <v>35</v>
      </c>
      <c r="Y11" s="232"/>
      <c r="Z11" s="233"/>
      <c r="AA11" s="234"/>
    </row>
    <row r="12" spans="1:29">
      <c r="A12" s="186" t="s">
        <v>102</v>
      </c>
      <c r="B12" s="187"/>
      <c r="C12" s="102">
        <v>1</v>
      </c>
      <c r="D12" s="102" t="s">
        <v>103</v>
      </c>
      <c r="E12" s="101" t="s">
        <v>104</v>
      </c>
      <c r="F12" s="131" t="s">
        <v>207</v>
      </c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32"/>
    </row>
    <row r="13" spans="1:29">
      <c r="A13" s="125" t="s">
        <v>34</v>
      </c>
      <c r="B13" s="133"/>
      <c r="C13" s="133"/>
      <c r="D13" s="126"/>
      <c r="E13" s="193" t="s">
        <v>113</v>
      </c>
      <c r="F13" s="184"/>
      <c r="G13" s="124" t="s">
        <v>40</v>
      </c>
      <c r="H13" s="124"/>
      <c r="I13" s="124"/>
      <c r="J13" s="127" t="s">
        <v>114</v>
      </c>
      <c r="K13" s="128"/>
      <c r="L13" s="186" t="s">
        <v>220</v>
      </c>
      <c r="M13" s="187"/>
      <c r="N13" s="187"/>
      <c r="O13" s="187"/>
      <c r="P13" s="187"/>
      <c r="Q13" s="187"/>
      <c r="R13" s="187"/>
      <c r="S13" s="188"/>
      <c r="T13" s="176" t="s">
        <v>85</v>
      </c>
      <c r="U13" s="177"/>
      <c r="V13" s="183">
        <v>21</v>
      </c>
      <c r="W13" s="182" t="s">
        <v>115</v>
      </c>
      <c r="X13" s="183">
        <v>1</v>
      </c>
      <c r="Y13" s="180" t="s">
        <v>98</v>
      </c>
      <c r="Z13" s="125">
        <v>0</v>
      </c>
      <c r="AA13" s="126"/>
    </row>
    <row r="14" spans="1:29">
      <c r="A14" s="127"/>
      <c r="B14" s="137"/>
      <c r="C14" s="137"/>
      <c r="D14" s="128"/>
      <c r="E14" s="193"/>
      <c r="F14" s="193"/>
      <c r="G14" s="159"/>
      <c r="H14" s="159"/>
      <c r="I14" s="159"/>
      <c r="J14" s="131" t="s">
        <v>46</v>
      </c>
      <c r="K14" s="132"/>
      <c r="L14" s="186" t="s">
        <v>220</v>
      </c>
      <c r="M14" s="187"/>
      <c r="N14" s="187"/>
      <c r="O14" s="187"/>
      <c r="P14" s="187"/>
      <c r="Q14" s="187"/>
      <c r="R14" s="187"/>
      <c r="S14" s="188"/>
      <c r="T14" s="178"/>
      <c r="U14" s="179"/>
      <c r="V14" s="184"/>
      <c r="W14" s="130"/>
      <c r="X14" s="184"/>
      <c r="Y14" s="181"/>
      <c r="Z14" s="127"/>
      <c r="AA14" s="128"/>
    </row>
    <row r="15" spans="1:29" ht="27">
      <c r="A15" s="200" t="s">
        <v>66</v>
      </c>
      <c r="B15" s="7" t="s">
        <v>5</v>
      </c>
      <c r="C15" s="37"/>
      <c r="D15" s="44" t="s">
        <v>36</v>
      </c>
      <c r="E15" s="26"/>
      <c r="F15" s="38" t="s">
        <v>39</v>
      </c>
      <c r="G15" s="1" t="s">
        <v>75</v>
      </c>
      <c r="H15" s="1"/>
      <c r="I15" s="38" t="s">
        <v>36</v>
      </c>
      <c r="J15" s="195" t="s">
        <v>74</v>
      </c>
      <c r="K15" s="196"/>
      <c r="L15" s="170" t="s">
        <v>107</v>
      </c>
      <c r="M15" s="185"/>
      <c r="N15" s="185"/>
      <c r="O15" s="171"/>
      <c r="P15" s="185"/>
      <c r="Q15" s="185"/>
      <c r="R15" s="185"/>
      <c r="S15" s="185"/>
      <c r="T15" s="198" t="s">
        <v>99</v>
      </c>
      <c r="U15" s="199"/>
      <c r="V15" s="105" t="s">
        <v>100</v>
      </c>
      <c r="W15" s="19" t="s">
        <v>62</v>
      </c>
      <c r="X15" s="103">
        <v>0</v>
      </c>
      <c r="Y15" s="1"/>
      <c r="Z15" s="67"/>
      <c r="AA15" s="68"/>
    </row>
    <row r="16" spans="1:29" ht="33.75">
      <c r="A16" s="183"/>
      <c r="B16" s="7" t="s">
        <v>6</v>
      </c>
      <c r="C16" s="8">
        <v>1</v>
      </c>
      <c r="D16" s="44" t="s">
        <v>36</v>
      </c>
      <c r="E16" s="26">
        <f>X17</f>
        <v>12640</v>
      </c>
      <c r="F16" s="38" t="s">
        <v>39</v>
      </c>
      <c r="G16" s="1" t="s">
        <v>75</v>
      </c>
      <c r="H16" s="5"/>
      <c r="I16" s="38" t="s">
        <v>36</v>
      </c>
      <c r="J16" s="170" t="s">
        <v>47</v>
      </c>
      <c r="K16" s="171"/>
      <c r="L16" s="191" t="s">
        <v>60</v>
      </c>
      <c r="M16" s="192"/>
      <c r="N16" s="192"/>
      <c r="O16" s="192"/>
      <c r="P16" s="193" t="s">
        <v>116</v>
      </c>
      <c r="Q16" s="193"/>
      <c r="R16" s="193" t="s">
        <v>61</v>
      </c>
      <c r="S16" s="193"/>
      <c r="T16" s="194" t="s">
        <v>101</v>
      </c>
      <c r="U16" s="194"/>
      <c r="V16" s="105" t="s">
        <v>118</v>
      </c>
      <c r="W16" s="75" t="s">
        <v>119</v>
      </c>
      <c r="X16" s="110" t="s">
        <v>71</v>
      </c>
      <c r="Y16" s="1" t="s">
        <v>121</v>
      </c>
      <c r="Z16" s="1" t="s">
        <v>109</v>
      </c>
      <c r="AA16" s="1" t="s">
        <v>110</v>
      </c>
      <c r="AB16" s="4" t="s">
        <v>79</v>
      </c>
      <c r="AC16" s="4" t="s">
        <v>61</v>
      </c>
    </row>
    <row r="17" spans="1:29">
      <c r="A17" s="183"/>
      <c r="B17" s="106" t="s">
        <v>7</v>
      </c>
      <c r="C17" s="107"/>
      <c r="D17" s="11"/>
      <c r="E17" s="61">
        <f>X21</f>
        <v>0</v>
      </c>
      <c r="F17" s="39" t="s">
        <v>39</v>
      </c>
      <c r="G17" s="204"/>
      <c r="H17" s="205"/>
      <c r="I17" s="42"/>
      <c r="J17" s="144" t="s">
        <v>243</v>
      </c>
      <c r="K17" s="145"/>
      <c r="L17" s="144" t="s">
        <v>242</v>
      </c>
      <c r="M17" s="145"/>
      <c r="N17" s="145"/>
      <c r="O17" s="225"/>
      <c r="P17" s="144"/>
      <c r="Q17" s="225"/>
      <c r="R17" s="145">
        <f>ROUNDDOWN(AB17*AC17,-1)</f>
        <v>12640</v>
      </c>
      <c r="S17" s="145"/>
      <c r="T17" s="144">
        <v>1</v>
      </c>
      <c r="U17" s="225"/>
      <c r="V17" s="35">
        <v>1</v>
      </c>
      <c r="W17" s="76">
        <v>1</v>
      </c>
      <c r="X17" s="35">
        <f>R17*T17*V17*W17</f>
        <v>12640</v>
      </c>
      <c r="Y17" s="76"/>
      <c r="Z17" s="64"/>
      <c r="AA17" s="79"/>
      <c r="AB17" s="4">
        <v>174.84</v>
      </c>
      <c r="AC17" s="4">
        <v>72.3</v>
      </c>
    </row>
    <row r="18" spans="1:29">
      <c r="A18" s="183"/>
      <c r="B18" s="12" t="s">
        <v>8</v>
      </c>
      <c r="C18" s="13"/>
      <c r="D18" s="14"/>
      <c r="E18" s="12"/>
      <c r="F18" s="40" t="s">
        <v>39</v>
      </c>
      <c r="G18" s="134"/>
      <c r="H18" s="135"/>
      <c r="I18" s="45"/>
      <c r="J18" s="138"/>
      <c r="K18" s="139"/>
      <c r="L18" s="138"/>
      <c r="M18" s="139"/>
      <c r="N18" s="139"/>
      <c r="O18" s="139"/>
      <c r="P18" s="138"/>
      <c r="Q18" s="148"/>
      <c r="R18" s="145">
        <f t="shared" ref="R18:R21" si="0">ROUNDDOWN(AB18*AC18,-1)</f>
        <v>0</v>
      </c>
      <c r="S18" s="145"/>
      <c r="T18" s="138">
        <v>1</v>
      </c>
      <c r="U18" s="148"/>
      <c r="V18" s="34">
        <v>1</v>
      </c>
      <c r="W18" s="77">
        <v>1</v>
      </c>
      <c r="X18" s="35">
        <f t="shared" ref="X18:X49" si="1">R18*T18*V18*W18</f>
        <v>0</v>
      </c>
      <c r="Y18" s="77"/>
      <c r="Z18" s="65"/>
      <c r="AA18" s="80"/>
      <c r="AC18" s="4">
        <f>AC17</f>
        <v>72.3</v>
      </c>
    </row>
    <row r="19" spans="1:29">
      <c r="A19" s="183"/>
      <c r="B19" s="15" t="s">
        <v>9</v>
      </c>
      <c r="C19" s="16"/>
      <c r="D19" s="17"/>
      <c r="E19" s="12"/>
      <c r="F19" s="40" t="s">
        <v>39</v>
      </c>
      <c r="G19" s="134"/>
      <c r="H19" s="135"/>
      <c r="I19" s="45"/>
      <c r="J19" s="189"/>
      <c r="K19" s="190"/>
      <c r="L19" s="138"/>
      <c r="M19" s="139"/>
      <c r="N19" s="139"/>
      <c r="O19" s="139"/>
      <c r="P19" s="138"/>
      <c r="Q19" s="148"/>
      <c r="R19" s="145">
        <f t="shared" si="0"/>
        <v>0</v>
      </c>
      <c r="S19" s="145"/>
      <c r="T19" s="138">
        <v>1</v>
      </c>
      <c r="U19" s="148"/>
      <c r="V19" s="34">
        <v>1</v>
      </c>
      <c r="W19" s="77">
        <v>1</v>
      </c>
      <c r="X19" s="35">
        <f t="shared" si="1"/>
        <v>0</v>
      </c>
      <c r="Y19" s="77"/>
      <c r="Z19" s="65"/>
      <c r="AA19" s="80"/>
      <c r="AC19" s="4">
        <f t="shared" ref="AC19:AC49" si="2">AC18</f>
        <v>72.3</v>
      </c>
    </row>
    <row r="20" spans="1:29">
      <c r="A20" s="184"/>
      <c r="B20" s="2" t="s">
        <v>73</v>
      </c>
      <c r="C20" s="8"/>
      <c r="D20" s="46" t="s">
        <v>36</v>
      </c>
      <c r="E20" s="15"/>
      <c r="F20" s="41" t="s">
        <v>39</v>
      </c>
      <c r="G20" s="127"/>
      <c r="H20" s="137"/>
      <c r="I20" s="43"/>
      <c r="J20" s="138"/>
      <c r="K20" s="139"/>
      <c r="L20" s="138"/>
      <c r="M20" s="139"/>
      <c r="N20" s="139"/>
      <c r="O20" s="139"/>
      <c r="P20" s="138"/>
      <c r="Q20" s="148"/>
      <c r="R20" s="145">
        <f t="shared" si="0"/>
        <v>0</v>
      </c>
      <c r="S20" s="145"/>
      <c r="T20" s="138">
        <v>1</v>
      </c>
      <c r="U20" s="148"/>
      <c r="V20" s="34">
        <v>1</v>
      </c>
      <c r="W20" s="77">
        <v>1</v>
      </c>
      <c r="X20" s="35">
        <f t="shared" si="1"/>
        <v>0</v>
      </c>
      <c r="Y20" s="77"/>
      <c r="Z20" s="65"/>
      <c r="AA20" s="80"/>
      <c r="AC20" s="4">
        <f t="shared" si="2"/>
        <v>72.3</v>
      </c>
    </row>
    <row r="21" spans="1:29">
      <c r="A21" s="123" t="s">
        <v>12</v>
      </c>
      <c r="B21" s="7" t="s">
        <v>10</v>
      </c>
      <c r="C21" s="8"/>
      <c r="D21" s="96" t="s">
        <v>37</v>
      </c>
      <c r="E21" s="106"/>
      <c r="F21" s="42" t="s">
        <v>39</v>
      </c>
      <c r="G21" s="125"/>
      <c r="H21" s="133"/>
      <c r="I21" s="42" t="s">
        <v>39</v>
      </c>
      <c r="J21" s="138"/>
      <c r="K21" s="139"/>
      <c r="L21" s="138"/>
      <c r="M21" s="139"/>
      <c r="N21" s="139"/>
      <c r="O21" s="139"/>
      <c r="P21" s="138"/>
      <c r="Q21" s="148"/>
      <c r="R21" s="145">
        <f t="shared" si="0"/>
        <v>0</v>
      </c>
      <c r="S21" s="145"/>
      <c r="T21" s="138">
        <v>1</v>
      </c>
      <c r="U21" s="148"/>
      <c r="V21" s="34">
        <v>1</v>
      </c>
      <c r="W21" s="77">
        <v>1</v>
      </c>
      <c r="X21" s="35">
        <f t="shared" si="1"/>
        <v>0</v>
      </c>
      <c r="Y21" s="77"/>
      <c r="Z21" s="65"/>
      <c r="AA21" s="80"/>
      <c r="AC21" s="4">
        <f t="shared" si="2"/>
        <v>72.3</v>
      </c>
    </row>
    <row r="22" spans="1:29">
      <c r="A22" s="201"/>
      <c r="B22" s="7" t="s">
        <v>11</v>
      </c>
      <c r="C22" s="8"/>
      <c r="D22" s="96" t="s">
        <v>37</v>
      </c>
      <c r="E22" s="15"/>
      <c r="F22" s="43" t="s">
        <v>39</v>
      </c>
      <c r="G22" s="127"/>
      <c r="H22" s="137"/>
      <c r="I22" s="43" t="s">
        <v>39</v>
      </c>
      <c r="J22" s="138"/>
      <c r="K22" s="139"/>
      <c r="L22" s="138"/>
      <c r="M22" s="139"/>
      <c r="N22" s="139"/>
      <c r="O22" s="139"/>
      <c r="P22" s="138"/>
      <c r="Q22" s="148"/>
      <c r="R22" s="145">
        <f t="shared" ref="R21:R49" si="3">ROUNDDOWN(AB22*AC22,-1)</f>
        <v>0</v>
      </c>
      <c r="S22" s="145"/>
      <c r="T22" s="138">
        <v>1</v>
      </c>
      <c r="U22" s="148"/>
      <c r="V22" s="34">
        <v>1</v>
      </c>
      <c r="W22" s="77">
        <v>1</v>
      </c>
      <c r="X22" s="35">
        <f t="shared" si="1"/>
        <v>0</v>
      </c>
      <c r="Y22" s="77"/>
      <c r="Z22" s="65"/>
      <c r="AA22" s="80"/>
      <c r="AC22" s="4">
        <f t="shared" si="2"/>
        <v>72.3</v>
      </c>
    </row>
    <row r="23" spans="1:29">
      <c r="A23" s="124"/>
      <c r="B23" s="106" t="s">
        <v>13</v>
      </c>
      <c r="C23" s="107"/>
      <c r="D23" s="48" t="s">
        <v>36</v>
      </c>
      <c r="E23" s="7"/>
      <c r="F23" s="44"/>
      <c r="G23" s="131"/>
      <c r="H23" s="156"/>
      <c r="I23" s="44"/>
      <c r="J23" s="138"/>
      <c r="K23" s="139"/>
      <c r="L23" s="138"/>
      <c r="M23" s="139"/>
      <c r="N23" s="139"/>
      <c r="O23" s="139"/>
      <c r="P23" s="138"/>
      <c r="Q23" s="148"/>
      <c r="R23" s="145">
        <f t="shared" si="3"/>
        <v>0</v>
      </c>
      <c r="S23" s="145"/>
      <c r="T23" s="138">
        <v>1</v>
      </c>
      <c r="U23" s="148"/>
      <c r="V23" s="34">
        <v>1</v>
      </c>
      <c r="W23" s="77">
        <v>1</v>
      </c>
      <c r="X23" s="35">
        <f t="shared" si="1"/>
        <v>0</v>
      </c>
      <c r="Y23" s="77"/>
      <c r="Z23" s="65"/>
      <c r="AA23" s="80"/>
      <c r="AC23" s="4">
        <f t="shared" si="2"/>
        <v>72.3</v>
      </c>
    </row>
    <row r="24" spans="1:29">
      <c r="A24" s="123" t="s">
        <v>19</v>
      </c>
      <c r="B24" s="3" t="s">
        <v>72</v>
      </c>
      <c r="C24" s="107"/>
      <c r="D24" s="48" t="s">
        <v>35</v>
      </c>
      <c r="E24" s="106"/>
      <c r="F24" s="42" t="s">
        <v>39</v>
      </c>
      <c r="G24" s="125"/>
      <c r="H24" s="133"/>
      <c r="I24" s="42" t="s">
        <v>39</v>
      </c>
      <c r="J24" s="138"/>
      <c r="K24" s="139"/>
      <c r="L24" s="138"/>
      <c r="M24" s="139"/>
      <c r="N24" s="139"/>
      <c r="O24" s="139"/>
      <c r="P24" s="138"/>
      <c r="Q24" s="148"/>
      <c r="R24" s="145">
        <f t="shared" si="3"/>
        <v>0</v>
      </c>
      <c r="S24" s="145"/>
      <c r="T24" s="138">
        <v>1</v>
      </c>
      <c r="U24" s="148"/>
      <c r="V24" s="34">
        <v>1</v>
      </c>
      <c r="W24" s="77">
        <v>1</v>
      </c>
      <c r="X24" s="35">
        <f t="shared" si="1"/>
        <v>0</v>
      </c>
      <c r="Y24" s="77"/>
      <c r="Z24" s="65"/>
      <c r="AA24" s="80"/>
      <c r="AC24" s="4">
        <f t="shared" si="2"/>
        <v>72.3</v>
      </c>
    </row>
    <row r="25" spans="1:29">
      <c r="A25" s="201"/>
      <c r="B25" s="12" t="s">
        <v>14</v>
      </c>
      <c r="C25" s="13"/>
      <c r="D25" s="49" t="s">
        <v>35</v>
      </c>
      <c r="E25" s="12"/>
      <c r="F25" s="45" t="s">
        <v>39</v>
      </c>
      <c r="G25" s="134"/>
      <c r="H25" s="135"/>
      <c r="I25" s="45" t="s">
        <v>39</v>
      </c>
      <c r="J25" s="138"/>
      <c r="K25" s="139"/>
      <c r="L25" s="138"/>
      <c r="M25" s="139"/>
      <c r="N25" s="139"/>
      <c r="O25" s="139"/>
      <c r="P25" s="138"/>
      <c r="Q25" s="148"/>
      <c r="R25" s="145">
        <f t="shared" si="3"/>
        <v>0</v>
      </c>
      <c r="S25" s="145"/>
      <c r="T25" s="138">
        <v>1</v>
      </c>
      <c r="U25" s="148"/>
      <c r="V25" s="34">
        <v>1</v>
      </c>
      <c r="W25" s="77">
        <v>1</v>
      </c>
      <c r="X25" s="35">
        <f t="shared" si="1"/>
        <v>0</v>
      </c>
      <c r="Y25" s="77"/>
      <c r="Z25" s="65"/>
      <c r="AA25" s="80"/>
      <c r="AC25" s="4">
        <f t="shared" si="2"/>
        <v>72.3</v>
      </c>
    </row>
    <row r="26" spans="1:29">
      <c r="A26" s="201"/>
      <c r="B26" s="12" t="s">
        <v>16</v>
      </c>
      <c r="C26" s="13"/>
      <c r="D26" s="49" t="s">
        <v>36</v>
      </c>
      <c r="E26" s="12"/>
      <c r="F26" s="45" t="s">
        <v>39</v>
      </c>
      <c r="G26" s="134"/>
      <c r="H26" s="135"/>
      <c r="I26" s="45" t="s">
        <v>39</v>
      </c>
      <c r="J26" s="138"/>
      <c r="K26" s="139"/>
      <c r="L26" s="138"/>
      <c r="M26" s="139"/>
      <c r="N26" s="139"/>
      <c r="O26" s="139"/>
      <c r="P26" s="138"/>
      <c r="Q26" s="148"/>
      <c r="R26" s="145">
        <f t="shared" si="3"/>
        <v>0</v>
      </c>
      <c r="S26" s="145"/>
      <c r="T26" s="138">
        <v>1</v>
      </c>
      <c r="U26" s="148"/>
      <c r="V26" s="34">
        <v>1</v>
      </c>
      <c r="W26" s="77">
        <v>1</v>
      </c>
      <c r="X26" s="35">
        <f t="shared" si="1"/>
        <v>0</v>
      </c>
      <c r="Y26" s="77"/>
      <c r="Z26" s="65"/>
      <c r="AA26" s="80"/>
      <c r="AC26" s="4">
        <f t="shared" si="2"/>
        <v>72.3</v>
      </c>
    </row>
    <row r="27" spans="1:29">
      <c r="A27" s="201"/>
      <c r="B27" s="12" t="s">
        <v>15</v>
      </c>
      <c r="C27" s="13"/>
      <c r="D27" s="49" t="s">
        <v>36</v>
      </c>
      <c r="E27" s="12"/>
      <c r="F27" s="45" t="s">
        <v>39</v>
      </c>
      <c r="G27" s="134"/>
      <c r="H27" s="135"/>
      <c r="I27" s="45" t="s">
        <v>39</v>
      </c>
      <c r="J27" s="138"/>
      <c r="K27" s="139"/>
      <c r="L27" s="138"/>
      <c r="M27" s="139"/>
      <c r="N27" s="139"/>
      <c r="O27" s="139"/>
      <c r="P27" s="138"/>
      <c r="Q27" s="148"/>
      <c r="R27" s="145">
        <f t="shared" si="3"/>
        <v>0</v>
      </c>
      <c r="S27" s="145"/>
      <c r="T27" s="138"/>
      <c r="U27" s="148"/>
      <c r="V27" s="34"/>
      <c r="W27" s="77"/>
      <c r="X27" s="35">
        <f t="shared" si="1"/>
        <v>0</v>
      </c>
      <c r="Y27" s="77"/>
      <c r="Z27" s="65"/>
      <c r="AA27" s="80"/>
      <c r="AC27" s="4">
        <f t="shared" si="2"/>
        <v>72.3</v>
      </c>
    </row>
    <row r="28" spans="1:29">
      <c r="A28" s="201"/>
      <c r="B28" s="12" t="s">
        <v>17</v>
      </c>
      <c r="C28" s="13"/>
      <c r="D28" s="49"/>
      <c r="E28" s="12"/>
      <c r="F28" s="45" t="s">
        <v>39</v>
      </c>
      <c r="G28" s="134"/>
      <c r="H28" s="135"/>
      <c r="I28" s="45"/>
      <c r="J28" s="138"/>
      <c r="K28" s="139"/>
      <c r="L28" s="138"/>
      <c r="M28" s="139"/>
      <c r="N28" s="139"/>
      <c r="O28" s="139"/>
      <c r="P28" s="138"/>
      <c r="Q28" s="148"/>
      <c r="R28" s="145">
        <f t="shared" si="3"/>
        <v>0</v>
      </c>
      <c r="S28" s="145"/>
      <c r="T28" s="138"/>
      <c r="U28" s="148"/>
      <c r="V28" s="34"/>
      <c r="W28" s="77"/>
      <c r="X28" s="35">
        <f t="shared" si="1"/>
        <v>0</v>
      </c>
      <c r="Y28" s="77"/>
      <c r="Z28" s="65"/>
      <c r="AA28" s="80"/>
      <c r="AC28" s="4">
        <f t="shared" si="2"/>
        <v>72.3</v>
      </c>
    </row>
    <row r="29" spans="1:29">
      <c r="A29" s="124"/>
      <c r="B29" s="15" t="s">
        <v>18</v>
      </c>
      <c r="C29" s="16"/>
      <c r="D29" s="46" t="s">
        <v>36</v>
      </c>
      <c r="E29" s="15"/>
      <c r="F29" s="43" t="s">
        <v>39</v>
      </c>
      <c r="G29" s="127"/>
      <c r="H29" s="137"/>
      <c r="I29" s="43" t="s">
        <v>39</v>
      </c>
      <c r="J29" s="138"/>
      <c r="K29" s="139"/>
      <c r="L29" s="138"/>
      <c r="M29" s="139"/>
      <c r="N29" s="139"/>
      <c r="O29" s="139"/>
      <c r="P29" s="138"/>
      <c r="Q29" s="148"/>
      <c r="R29" s="145">
        <f t="shared" si="3"/>
        <v>0</v>
      </c>
      <c r="S29" s="145"/>
      <c r="T29" s="138"/>
      <c r="U29" s="148"/>
      <c r="V29" s="34"/>
      <c r="W29" s="77"/>
      <c r="X29" s="35">
        <f t="shared" si="1"/>
        <v>0</v>
      </c>
      <c r="Y29" s="77"/>
      <c r="Z29" s="65"/>
      <c r="AA29" s="80"/>
      <c r="AC29" s="4">
        <f t="shared" si="2"/>
        <v>72.3</v>
      </c>
    </row>
    <row r="30" spans="1:29">
      <c r="A30" s="108" t="s">
        <v>20</v>
      </c>
      <c r="B30" s="100" t="s">
        <v>76</v>
      </c>
      <c r="C30" s="8"/>
      <c r="D30" s="47" t="s">
        <v>36</v>
      </c>
      <c r="E30" s="106"/>
      <c r="F30" s="42" t="s">
        <v>39</v>
      </c>
      <c r="G30" s="125"/>
      <c r="H30" s="133"/>
      <c r="I30" s="42" t="s">
        <v>39</v>
      </c>
      <c r="J30" s="138"/>
      <c r="K30" s="139"/>
      <c r="L30" s="138"/>
      <c r="M30" s="139"/>
      <c r="N30" s="139"/>
      <c r="O30" s="139"/>
      <c r="P30" s="138"/>
      <c r="Q30" s="148"/>
      <c r="R30" s="145">
        <f t="shared" si="3"/>
        <v>0</v>
      </c>
      <c r="S30" s="145"/>
      <c r="T30" s="138"/>
      <c r="U30" s="148"/>
      <c r="V30" s="34"/>
      <c r="W30" s="77"/>
      <c r="X30" s="35">
        <f t="shared" si="1"/>
        <v>0</v>
      </c>
      <c r="Y30" s="77"/>
      <c r="Z30" s="65"/>
      <c r="AA30" s="80"/>
      <c r="AC30" s="4">
        <f t="shared" si="2"/>
        <v>72.3</v>
      </c>
    </row>
    <row r="31" spans="1:29">
      <c r="A31" s="109" t="s">
        <v>21</v>
      </c>
      <c r="B31" s="7" t="s">
        <v>76</v>
      </c>
      <c r="C31" s="8"/>
      <c r="D31" s="47" t="s">
        <v>38</v>
      </c>
      <c r="E31" s="12"/>
      <c r="F31" s="45" t="s">
        <v>39</v>
      </c>
      <c r="G31" s="208"/>
      <c r="H31" s="135"/>
      <c r="I31" s="45" t="s">
        <v>39</v>
      </c>
      <c r="J31" s="138"/>
      <c r="K31" s="139"/>
      <c r="L31" s="138"/>
      <c r="M31" s="139"/>
      <c r="N31" s="139"/>
      <c r="O31" s="139"/>
      <c r="P31" s="138"/>
      <c r="Q31" s="148"/>
      <c r="R31" s="145">
        <f t="shared" si="3"/>
        <v>0</v>
      </c>
      <c r="S31" s="145"/>
      <c r="T31" s="138"/>
      <c r="U31" s="148"/>
      <c r="V31" s="34"/>
      <c r="W31" s="77"/>
      <c r="X31" s="35">
        <f t="shared" si="1"/>
        <v>0</v>
      </c>
      <c r="Y31" s="77"/>
      <c r="Z31" s="65"/>
      <c r="AA31" s="80"/>
      <c r="AC31" s="4">
        <f t="shared" si="2"/>
        <v>72.3</v>
      </c>
    </row>
    <row r="32" spans="1:29">
      <c r="A32" s="22" t="s">
        <v>22</v>
      </c>
      <c r="B32" s="7" t="s">
        <v>76</v>
      </c>
      <c r="C32" s="8"/>
      <c r="D32" s="47" t="s">
        <v>38</v>
      </c>
      <c r="E32" s="15"/>
      <c r="F32" s="43" t="s">
        <v>39</v>
      </c>
      <c r="G32" s="127"/>
      <c r="H32" s="137"/>
      <c r="I32" s="43" t="s">
        <v>39</v>
      </c>
      <c r="J32" s="138"/>
      <c r="K32" s="139"/>
      <c r="L32" s="138"/>
      <c r="M32" s="139"/>
      <c r="N32" s="139"/>
      <c r="O32" s="139"/>
      <c r="P32" s="138"/>
      <c r="Q32" s="148"/>
      <c r="R32" s="145">
        <f t="shared" si="3"/>
        <v>0</v>
      </c>
      <c r="S32" s="145"/>
      <c r="T32" s="138"/>
      <c r="U32" s="148"/>
      <c r="V32" s="34"/>
      <c r="W32" s="77"/>
      <c r="X32" s="35">
        <f t="shared" si="1"/>
        <v>0</v>
      </c>
      <c r="Y32" s="77"/>
      <c r="Z32" s="65"/>
      <c r="AA32" s="80"/>
      <c r="AC32" s="4">
        <f t="shared" si="2"/>
        <v>72.3</v>
      </c>
    </row>
    <row r="33" spans="1:29">
      <c r="A33" s="202" t="s">
        <v>23</v>
      </c>
      <c r="B33" s="106" t="s">
        <v>25</v>
      </c>
      <c r="C33" s="107"/>
      <c r="D33" s="48" t="s">
        <v>38</v>
      </c>
      <c r="E33" s="61"/>
      <c r="F33" s="42" t="s">
        <v>39</v>
      </c>
      <c r="G33" s="209"/>
      <c r="H33" s="210"/>
      <c r="I33" s="42" t="s">
        <v>39</v>
      </c>
      <c r="J33" s="138"/>
      <c r="K33" s="139"/>
      <c r="L33" s="138"/>
      <c r="M33" s="139"/>
      <c r="N33" s="139"/>
      <c r="O33" s="139"/>
      <c r="P33" s="138"/>
      <c r="Q33" s="148"/>
      <c r="R33" s="145">
        <f t="shared" si="3"/>
        <v>0</v>
      </c>
      <c r="S33" s="145"/>
      <c r="T33" s="138"/>
      <c r="U33" s="148"/>
      <c r="V33" s="34"/>
      <c r="W33" s="77"/>
      <c r="X33" s="35">
        <f t="shared" si="1"/>
        <v>0</v>
      </c>
      <c r="Y33" s="77"/>
      <c r="Z33" s="65"/>
      <c r="AA33" s="80"/>
      <c r="AC33" s="4">
        <f t="shared" si="2"/>
        <v>72.3</v>
      </c>
    </row>
    <row r="34" spans="1:29">
      <c r="A34" s="203"/>
      <c r="B34" s="15" t="s">
        <v>26</v>
      </c>
      <c r="C34" s="16"/>
      <c r="D34" s="46" t="s">
        <v>36</v>
      </c>
      <c r="E34" s="15"/>
      <c r="F34" s="43" t="s">
        <v>39</v>
      </c>
      <c r="G34" s="127"/>
      <c r="H34" s="137"/>
      <c r="I34" s="43" t="s">
        <v>39</v>
      </c>
      <c r="J34" s="138"/>
      <c r="K34" s="139"/>
      <c r="L34" s="138"/>
      <c r="M34" s="139"/>
      <c r="N34" s="139"/>
      <c r="O34" s="139"/>
      <c r="P34" s="138"/>
      <c r="Q34" s="148"/>
      <c r="R34" s="145">
        <f t="shared" si="3"/>
        <v>0</v>
      </c>
      <c r="S34" s="145"/>
      <c r="T34" s="138"/>
      <c r="U34" s="148"/>
      <c r="V34" s="34"/>
      <c r="W34" s="77"/>
      <c r="X34" s="35">
        <f t="shared" si="1"/>
        <v>0</v>
      </c>
      <c r="Y34" s="77"/>
      <c r="Z34" s="65"/>
      <c r="AA34" s="80"/>
      <c r="AC34" s="4">
        <f t="shared" si="2"/>
        <v>72.3</v>
      </c>
    </row>
    <row r="35" spans="1:29">
      <c r="A35" s="150" t="s">
        <v>24</v>
      </c>
      <c r="B35" s="106" t="s">
        <v>27</v>
      </c>
      <c r="C35" s="107"/>
      <c r="D35" s="48" t="s">
        <v>38</v>
      </c>
      <c r="E35" s="106"/>
      <c r="F35" s="42" t="s">
        <v>39</v>
      </c>
      <c r="G35" s="125"/>
      <c r="H35" s="133"/>
      <c r="I35" s="42" t="s">
        <v>39</v>
      </c>
      <c r="J35" s="138"/>
      <c r="K35" s="139"/>
      <c r="L35" s="138"/>
      <c r="M35" s="139"/>
      <c r="N35" s="139"/>
      <c r="O35" s="139"/>
      <c r="P35" s="138"/>
      <c r="Q35" s="148"/>
      <c r="R35" s="145">
        <f t="shared" si="3"/>
        <v>0</v>
      </c>
      <c r="S35" s="145"/>
      <c r="T35" s="138"/>
      <c r="U35" s="148"/>
      <c r="V35" s="34"/>
      <c r="W35" s="77"/>
      <c r="X35" s="35">
        <f t="shared" si="1"/>
        <v>0</v>
      </c>
      <c r="Y35" s="77"/>
      <c r="Z35" s="65"/>
      <c r="AA35" s="80"/>
      <c r="AC35" s="4">
        <f t="shared" si="2"/>
        <v>72.3</v>
      </c>
    </row>
    <row r="36" spans="1:29">
      <c r="A36" s="211"/>
      <c r="B36" s="12" t="s">
        <v>28</v>
      </c>
      <c r="C36" s="13"/>
      <c r="D36" s="49"/>
      <c r="E36" s="12"/>
      <c r="F36" s="45" t="s">
        <v>39</v>
      </c>
      <c r="G36" s="134"/>
      <c r="H36" s="135"/>
      <c r="I36" s="45"/>
      <c r="J36" s="138"/>
      <c r="K36" s="139"/>
      <c r="L36" s="138"/>
      <c r="M36" s="139"/>
      <c r="N36" s="139"/>
      <c r="O36" s="139"/>
      <c r="P36" s="138"/>
      <c r="Q36" s="148"/>
      <c r="R36" s="145">
        <f t="shared" si="3"/>
        <v>0</v>
      </c>
      <c r="S36" s="145"/>
      <c r="T36" s="138"/>
      <c r="U36" s="148"/>
      <c r="V36" s="34"/>
      <c r="W36" s="77"/>
      <c r="X36" s="35">
        <f t="shared" si="1"/>
        <v>0</v>
      </c>
      <c r="Y36" s="77"/>
      <c r="Z36" s="65"/>
      <c r="AA36" s="80"/>
      <c r="AC36" s="4">
        <f t="shared" si="2"/>
        <v>72.3</v>
      </c>
    </row>
    <row r="37" spans="1:29">
      <c r="A37" s="212"/>
      <c r="B37" s="12" t="s">
        <v>29</v>
      </c>
      <c r="C37" s="13"/>
      <c r="D37" s="49" t="s">
        <v>38</v>
      </c>
      <c r="E37" s="15"/>
      <c r="F37" s="43" t="s">
        <v>39</v>
      </c>
      <c r="G37" s="127"/>
      <c r="H37" s="137"/>
      <c r="I37" s="43"/>
      <c r="J37" s="138"/>
      <c r="K37" s="139"/>
      <c r="L37" s="138"/>
      <c r="M37" s="139"/>
      <c r="N37" s="139"/>
      <c r="O37" s="139"/>
      <c r="P37" s="138"/>
      <c r="Q37" s="148"/>
      <c r="R37" s="145">
        <f t="shared" si="3"/>
        <v>0</v>
      </c>
      <c r="S37" s="145"/>
      <c r="T37" s="138"/>
      <c r="U37" s="148"/>
      <c r="V37" s="34"/>
      <c r="W37" s="77"/>
      <c r="X37" s="35">
        <f t="shared" si="1"/>
        <v>0</v>
      </c>
      <c r="Y37" s="77"/>
      <c r="Z37" s="65"/>
      <c r="AA37" s="80"/>
      <c r="AC37" s="4">
        <f t="shared" si="2"/>
        <v>72.3</v>
      </c>
    </row>
    <row r="38" spans="1:29">
      <c r="A38" s="213" t="s">
        <v>83</v>
      </c>
      <c r="B38" s="106" t="s">
        <v>30</v>
      </c>
      <c r="C38" s="107"/>
      <c r="D38" s="48" t="s">
        <v>38</v>
      </c>
      <c r="E38" s="106"/>
      <c r="F38" s="42" t="s">
        <v>39</v>
      </c>
      <c r="G38" s="125"/>
      <c r="H38" s="133"/>
      <c r="I38" s="42" t="s">
        <v>39</v>
      </c>
      <c r="J38" s="138"/>
      <c r="K38" s="139"/>
      <c r="L38" s="138"/>
      <c r="M38" s="139"/>
      <c r="N38" s="139"/>
      <c r="O38" s="139"/>
      <c r="P38" s="138"/>
      <c r="Q38" s="148"/>
      <c r="R38" s="145">
        <f t="shared" si="3"/>
        <v>0</v>
      </c>
      <c r="S38" s="145"/>
      <c r="T38" s="138"/>
      <c r="U38" s="148"/>
      <c r="V38" s="34"/>
      <c r="W38" s="77"/>
      <c r="X38" s="35">
        <f t="shared" si="1"/>
        <v>0</v>
      </c>
      <c r="Y38" s="77"/>
      <c r="Z38" s="65"/>
      <c r="AA38" s="80"/>
      <c r="AC38" s="4">
        <f t="shared" si="2"/>
        <v>72.3</v>
      </c>
    </row>
    <row r="39" spans="1:29">
      <c r="A39" s="214"/>
      <c r="B39" s="15" t="s">
        <v>31</v>
      </c>
      <c r="C39" s="16"/>
      <c r="D39" s="46" t="s">
        <v>38</v>
      </c>
      <c r="E39" s="15"/>
      <c r="F39" s="43" t="s">
        <v>39</v>
      </c>
      <c r="G39" s="127"/>
      <c r="H39" s="137"/>
      <c r="I39" s="43" t="s">
        <v>39</v>
      </c>
      <c r="J39" s="138"/>
      <c r="K39" s="139"/>
      <c r="L39" s="138"/>
      <c r="M39" s="139"/>
      <c r="N39" s="139"/>
      <c r="O39" s="139"/>
      <c r="P39" s="138"/>
      <c r="Q39" s="148"/>
      <c r="R39" s="145">
        <f t="shared" si="3"/>
        <v>0</v>
      </c>
      <c r="S39" s="145"/>
      <c r="T39" s="138"/>
      <c r="U39" s="148"/>
      <c r="V39" s="34"/>
      <c r="W39" s="77"/>
      <c r="X39" s="35">
        <f t="shared" si="1"/>
        <v>0</v>
      </c>
      <c r="Y39" s="77"/>
      <c r="Z39" s="65"/>
      <c r="AA39" s="80"/>
      <c r="AC39" s="4">
        <f t="shared" si="2"/>
        <v>72.3</v>
      </c>
    </row>
    <row r="40" spans="1:29">
      <c r="A40" s="140" t="s">
        <v>88</v>
      </c>
      <c r="B40" s="7" t="s">
        <v>33</v>
      </c>
      <c r="C40" s="8"/>
      <c r="D40" s="47" t="s">
        <v>36</v>
      </c>
      <c r="E40" s="7"/>
      <c r="F40" s="44" t="s">
        <v>39</v>
      </c>
      <c r="G40" s="157"/>
      <c r="H40" s="156"/>
      <c r="I40" s="44" t="s">
        <v>39</v>
      </c>
      <c r="J40" s="138"/>
      <c r="K40" s="139"/>
      <c r="L40" s="138"/>
      <c r="M40" s="139"/>
      <c r="N40" s="139"/>
      <c r="O40" s="139"/>
      <c r="P40" s="138"/>
      <c r="Q40" s="148"/>
      <c r="R40" s="145">
        <f t="shared" si="3"/>
        <v>0</v>
      </c>
      <c r="S40" s="145"/>
      <c r="T40" s="138"/>
      <c r="U40" s="148"/>
      <c r="V40" s="34"/>
      <c r="W40" s="77"/>
      <c r="X40" s="35">
        <f t="shared" si="1"/>
        <v>0</v>
      </c>
      <c r="Y40" s="77"/>
      <c r="Z40" s="65"/>
      <c r="AA40" s="80"/>
      <c r="AC40" s="4">
        <f t="shared" si="2"/>
        <v>72.3</v>
      </c>
    </row>
    <row r="41" spans="1:29">
      <c r="A41" s="141"/>
      <c r="B41" s="7" t="s">
        <v>86</v>
      </c>
      <c r="C41" s="8"/>
      <c r="D41" s="47" t="s">
        <v>36</v>
      </c>
      <c r="E41" s="7"/>
      <c r="F41" s="44" t="s">
        <v>39</v>
      </c>
      <c r="G41" s="157"/>
      <c r="H41" s="156"/>
      <c r="I41" s="44" t="s">
        <v>39</v>
      </c>
      <c r="J41" s="138"/>
      <c r="K41" s="139"/>
      <c r="L41" s="138"/>
      <c r="M41" s="139"/>
      <c r="N41" s="139"/>
      <c r="O41" s="139"/>
      <c r="P41" s="138"/>
      <c r="Q41" s="148"/>
      <c r="R41" s="145">
        <f t="shared" si="3"/>
        <v>0</v>
      </c>
      <c r="S41" s="145"/>
      <c r="T41" s="138"/>
      <c r="U41" s="148"/>
      <c r="V41" s="34"/>
      <c r="W41" s="77"/>
      <c r="X41" s="35">
        <f t="shared" si="1"/>
        <v>0</v>
      </c>
      <c r="Y41" s="77"/>
      <c r="Z41" s="65"/>
      <c r="AA41" s="80"/>
      <c r="AC41" s="4">
        <f t="shared" si="2"/>
        <v>72.3</v>
      </c>
    </row>
    <row r="42" spans="1:29">
      <c r="A42" s="142"/>
      <c r="B42" s="106" t="s">
        <v>87</v>
      </c>
      <c r="C42" s="107"/>
      <c r="D42" s="48" t="s">
        <v>36</v>
      </c>
      <c r="E42" s="106"/>
      <c r="F42" s="42" t="s">
        <v>39</v>
      </c>
      <c r="G42" s="125"/>
      <c r="H42" s="133"/>
      <c r="I42" s="42" t="s">
        <v>39</v>
      </c>
      <c r="J42" s="138"/>
      <c r="K42" s="139"/>
      <c r="L42" s="138"/>
      <c r="M42" s="139"/>
      <c r="N42" s="139"/>
      <c r="O42" s="139"/>
      <c r="P42" s="138"/>
      <c r="Q42" s="148"/>
      <c r="R42" s="145">
        <f t="shared" si="3"/>
        <v>0</v>
      </c>
      <c r="S42" s="145"/>
      <c r="T42" s="138"/>
      <c r="U42" s="148"/>
      <c r="V42" s="34"/>
      <c r="W42" s="77"/>
      <c r="X42" s="35">
        <f t="shared" si="1"/>
        <v>0</v>
      </c>
      <c r="Y42" s="77"/>
      <c r="Z42" s="65"/>
      <c r="AA42" s="80"/>
      <c r="AC42" s="4">
        <f t="shared" si="2"/>
        <v>72.3</v>
      </c>
    </row>
    <row r="43" spans="1:29">
      <c r="A43" s="99" t="s">
        <v>128</v>
      </c>
      <c r="B43" s="106" t="s">
        <v>129</v>
      </c>
      <c r="C43" s="107"/>
      <c r="D43" s="50" t="s">
        <v>130</v>
      </c>
      <c r="E43" s="106"/>
      <c r="F43" s="42" t="s">
        <v>39</v>
      </c>
      <c r="G43" s="125"/>
      <c r="H43" s="133"/>
      <c r="I43" s="42"/>
      <c r="J43" s="138"/>
      <c r="K43" s="139"/>
      <c r="L43" s="138"/>
      <c r="M43" s="139"/>
      <c r="N43" s="139"/>
      <c r="O43" s="139"/>
      <c r="P43" s="138"/>
      <c r="Q43" s="148"/>
      <c r="R43" s="145">
        <f t="shared" si="3"/>
        <v>0</v>
      </c>
      <c r="S43" s="145"/>
      <c r="T43" s="138"/>
      <c r="U43" s="148"/>
      <c r="V43" s="34"/>
      <c r="W43" s="77"/>
      <c r="X43" s="35">
        <f t="shared" si="1"/>
        <v>0</v>
      </c>
      <c r="Y43" s="77"/>
      <c r="Z43" s="65"/>
      <c r="AA43" s="80"/>
      <c r="AC43" s="4">
        <f t="shared" si="2"/>
        <v>72.3</v>
      </c>
    </row>
    <row r="44" spans="1:29">
      <c r="A44" s="217" t="s">
        <v>123</v>
      </c>
      <c r="B44" s="106" t="s">
        <v>89</v>
      </c>
      <c r="C44" s="107"/>
      <c r="D44" s="50"/>
      <c r="E44" s="106"/>
      <c r="F44" s="44" t="s">
        <v>39</v>
      </c>
      <c r="G44" s="125"/>
      <c r="H44" s="133"/>
      <c r="I44" s="44" t="s">
        <v>39</v>
      </c>
      <c r="J44" s="138"/>
      <c r="K44" s="139"/>
      <c r="L44" s="138"/>
      <c r="M44" s="139"/>
      <c r="N44" s="139"/>
      <c r="O44" s="139"/>
      <c r="P44" s="138"/>
      <c r="Q44" s="148"/>
      <c r="R44" s="145">
        <f t="shared" si="3"/>
        <v>0</v>
      </c>
      <c r="S44" s="145"/>
      <c r="T44" s="138"/>
      <c r="U44" s="148"/>
      <c r="V44" s="34"/>
      <c r="W44" s="77"/>
      <c r="X44" s="35">
        <f t="shared" si="1"/>
        <v>0</v>
      </c>
      <c r="Y44" s="77"/>
      <c r="Z44" s="65"/>
      <c r="AA44" s="80"/>
      <c r="AC44" s="4">
        <f t="shared" si="2"/>
        <v>72.3</v>
      </c>
    </row>
    <row r="45" spans="1:29">
      <c r="A45" s="218"/>
      <c r="B45" s="106" t="s">
        <v>90</v>
      </c>
      <c r="C45" s="107"/>
      <c r="D45" s="50"/>
      <c r="E45" s="106"/>
      <c r="F45" s="44" t="s">
        <v>39</v>
      </c>
      <c r="G45" s="125"/>
      <c r="H45" s="133"/>
      <c r="I45" s="44" t="s">
        <v>39</v>
      </c>
      <c r="J45" s="138"/>
      <c r="K45" s="139"/>
      <c r="L45" s="138"/>
      <c r="M45" s="139"/>
      <c r="N45" s="139"/>
      <c r="O45" s="139"/>
      <c r="P45" s="138"/>
      <c r="Q45" s="148"/>
      <c r="R45" s="145">
        <f t="shared" si="3"/>
        <v>0</v>
      </c>
      <c r="S45" s="145"/>
      <c r="T45" s="138"/>
      <c r="U45" s="148"/>
      <c r="V45" s="34"/>
      <c r="W45" s="77"/>
      <c r="X45" s="35">
        <f t="shared" si="1"/>
        <v>0</v>
      </c>
      <c r="Y45" s="77"/>
      <c r="Z45" s="65"/>
      <c r="AA45" s="80"/>
      <c r="AC45" s="4">
        <f t="shared" si="2"/>
        <v>72.3</v>
      </c>
    </row>
    <row r="46" spans="1:29">
      <c r="A46" s="218"/>
      <c r="B46" s="106" t="s">
        <v>91</v>
      </c>
      <c r="C46" s="107"/>
      <c r="D46" s="50"/>
      <c r="E46" s="106"/>
      <c r="F46" s="42" t="s">
        <v>39</v>
      </c>
      <c r="G46" s="125"/>
      <c r="H46" s="133"/>
      <c r="I46" s="42" t="s">
        <v>39</v>
      </c>
      <c r="J46" s="138"/>
      <c r="K46" s="139"/>
      <c r="L46" s="138"/>
      <c r="M46" s="139"/>
      <c r="N46" s="139"/>
      <c r="O46" s="139"/>
      <c r="P46" s="138"/>
      <c r="Q46" s="148"/>
      <c r="R46" s="145">
        <f t="shared" si="3"/>
        <v>0</v>
      </c>
      <c r="S46" s="145"/>
      <c r="T46" s="138"/>
      <c r="U46" s="148"/>
      <c r="V46" s="34"/>
      <c r="W46" s="77"/>
      <c r="X46" s="35">
        <f t="shared" si="1"/>
        <v>0</v>
      </c>
      <c r="Y46" s="77"/>
      <c r="Z46" s="65"/>
      <c r="AA46" s="80"/>
      <c r="AC46" s="4">
        <f t="shared" si="2"/>
        <v>72.3</v>
      </c>
    </row>
    <row r="47" spans="1:29">
      <c r="A47" s="217" t="s">
        <v>124</v>
      </c>
      <c r="B47" s="106" t="s">
        <v>89</v>
      </c>
      <c r="C47" s="107"/>
      <c r="D47" s="50"/>
      <c r="E47" s="106"/>
      <c r="F47" s="44" t="s">
        <v>39</v>
      </c>
      <c r="G47" s="125"/>
      <c r="H47" s="133"/>
      <c r="I47" s="44" t="s">
        <v>39</v>
      </c>
      <c r="J47" s="138"/>
      <c r="K47" s="139"/>
      <c r="L47" s="138"/>
      <c r="M47" s="139"/>
      <c r="N47" s="139"/>
      <c r="O47" s="139"/>
      <c r="P47" s="138"/>
      <c r="Q47" s="148"/>
      <c r="R47" s="145">
        <f t="shared" si="3"/>
        <v>0</v>
      </c>
      <c r="S47" s="145"/>
      <c r="T47" s="138"/>
      <c r="U47" s="148"/>
      <c r="V47" s="34"/>
      <c r="W47" s="77"/>
      <c r="X47" s="35">
        <f t="shared" si="1"/>
        <v>0</v>
      </c>
      <c r="Y47" s="77"/>
      <c r="Z47" s="65"/>
      <c r="AA47" s="80"/>
      <c r="AC47" s="4">
        <f t="shared" si="2"/>
        <v>72.3</v>
      </c>
    </row>
    <row r="48" spans="1:29">
      <c r="A48" s="218"/>
      <c r="B48" s="106" t="s">
        <v>90</v>
      </c>
      <c r="C48" s="107"/>
      <c r="D48" s="50"/>
      <c r="E48" s="106"/>
      <c r="F48" s="44" t="s">
        <v>39</v>
      </c>
      <c r="G48" s="125"/>
      <c r="H48" s="133"/>
      <c r="I48" s="44" t="s">
        <v>39</v>
      </c>
      <c r="J48" s="138"/>
      <c r="K48" s="139"/>
      <c r="L48" s="138"/>
      <c r="M48" s="139"/>
      <c r="N48" s="139"/>
      <c r="O48" s="139"/>
      <c r="P48" s="138"/>
      <c r="Q48" s="148"/>
      <c r="R48" s="145">
        <f t="shared" si="3"/>
        <v>0</v>
      </c>
      <c r="S48" s="145"/>
      <c r="T48" s="138"/>
      <c r="U48" s="148"/>
      <c r="V48" s="34"/>
      <c r="W48" s="77"/>
      <c r="X48" s="35">
        <f t="shared" si="1"/>
        <v>0</v>
      </c>
      <c r="Y48" s="77"/>
      <c r="Z48" s="65"/>
      <c r="AA48" s="80"/>
      <c r="AC48" s="4">
        <f t="shared" si="2"/>
        <v>72.3</v>
      </c>
    </row>
    <row r="49" spans="1:29">
      <c r="A49" s="218"/>
      <c r="B49" s="106" t="s">
        <v>91</v>
      </c>
      <c r="C49" s="107"/>
      <c r="D49" s="50"/>
      <c r="E49" s="106"/>
      <c r="F49" s="42" t="s">
        <v>39</v>
      </c>
      <c r="G49" s="125"/>
      <c r="H49" s="133"/>
      <c r="I49" s="42" t="s">
        <v>39</v>
      </c>
      <c r="J49" s="138"/>
      <c r="K49" s="139"/>
      <c r="L49" s="146"/>
      <c r="M49" s="147"/>
      <c r="N49" s="147"/>
      <c r="O49" s="147"/>
      <c r="P49" s="146"/>
      <c r="Q49" s="149"/>
      <c r="R49" s="145">
        <f t="shared" si="3"/>
        <v>0</v>
      </c>
      <c r="S49" s="145"/>
      <c r="T49" s="146"/>
      <c r="U49" s="149"/>
      <c r="V49" s="66"/>
      <c r="W49" s="78"/>
      <c r="X49" s="35">
        <f t="shared" si="1"/>
        <v>0</v>
      </c>
      <c r="Y49" s="78"/>
      <c r="Z49" s="36"/>
      <c r="AA49" s="81"/>
      <c r="AC49" s="4">
        <f t="shared" si="2"/>
        <v>72.3</v>
      </c>
    </row>
    <row r="50" spans="1:29">
      <c r="A50" s="220" t="s">
        <v>132</v>
      </c>
      <c r="B50" s="106" t="s">
        <v>89</v>
      </c>
      <c r="C50" s="107"/>
      <c r="D50" s="50" t="s">
        <v>36</v>
      </c>
      <c r="E50" s="106"/>
      <c r="F50" s="39" t="s">
        <v>39</v>
      </c>
      <c r="G50" s="125"/>
      <c r="H50" s="133"/>
      <c r="I50" s="42" t="s">
        <v>39</v>
      </c>
      <c r="J50" s="144" t="s">
        <v>93</v>
      </c>
      <c r="K50" s="145"/>
      <c r="L50" s="139" t="s">
        <v>244</v>
      </c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48"/>
      <c r="AA50" s="98"/>
    </row>
    <row r="51" spans="1:29">
      <c r="A51" s="221"/>
      <c r="B51" s="12" t="s">
        <v>90</v>
      </c>
      <c r="C51" s="13"/>
      <c r="D51" s="51" t="s">
        <v>36</v>
      </c>
      <c r="E51" s="12"/>
      <c r="F51" s="40" t="s">
        <v>39</v>
      </c>
      <c r="G51" s="134"/>
      <c r="H51" s="135"/>
      <c r="I51" s="45" t="s">
        <v>39</v>
      </c>
      <c r="J51" s="138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48"/>
      <c r="AA51" s="98"/>
    </row>
    <row r="52" spans="1:29">
      <c r="A52" s="222"/>
      <c r="B52" s="15" t="s">
        <v>91</v>
      </c>
      <c r="C52" s="16"/>
      <c r="D52" s="52" t="s">
        <v>36</v>
      </c>
      <c r="E52" s="15"/>
      <c r="F52" s="41" t="s">
        <v>39</v>
      </c>
      <c r="G52" s="166"/>
      <c r="H52" s="137"/>
      <c r="I52" s="43" t="s">
        <v>39</v>
      </c>
      <c r="J52" s="138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48"/>
      <c r="AA52" s="98"/>
    </row>
    <row r="53" spans="1:29">
      <c r="A53" s="217" t="s">
        <v>133</v>
      </c>
      <c r="B53" s="106" t="s">
        <v>89</v>
      </c>
      <c r="C53" s="107"/>
      <c r="D53" s="50" t="s">
        <v>36</v>
      </c>
      <c r="E53" s="106"/>
      <c r="F53" s="39" t="s">
        <v>39</v>
      </c>
      <c r="G53" s="125"/>
      <c r="H53" s="133"/>
      <c r="I53" s="42" t="s">
        <v>39</v>
      </c>
      <c r="J53" s="138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48"/>
      <c r="AA53" s="98"/>
    </row>
    <row r="54" spans="1:29">
      <c r="A54" s="218"/>
      <c r="B54" s="12" t="s">
        <v>90</v>
      </c>
      <c r="C54" s="13"/>
      <c r="D54" s="51" t="s">
        <v>36</v>
      </c>
      <c r="E54" s="12"/>
      <c r="F54" s="40" t="s">
        <v>39</v>
      </c>
      <c r="G54" s="134"/>
      <c r="H54" s="135"/>
      <c r="I54" s="45" t="s">
        <v>39</v>
      </c>
      <c r="J54" s="138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48"/>
      <c r="AA54" s="98"/>
    </row>
    <row r="55" spans="1:29">
      <c r="A55" s="219"/>
      <c r="B55" s="15" t="s">
        <v>91</v>
      </c>
      <c r="C55" s="16"/>
      <c r="D55" s="52" t="s">
        <v>36</v>
      </c>
      <c r="E55" s="15"/>
      <c r="F55" s="41" t="s">
        <v>39</v>
      </c>
      <c r="G55" s="166"/>
      <c r="H55" s="137"/>
      <c r="I55" s="43" t="s">
        <v>39</v>
      </c>
      <c r="J55" s="146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9"/>
      <c r="AA55" s="98"/>
    </row>
    <row r="56" spans="1:29">
      <c r="A56" s="167" t="s">
        <v>92</v>
      </c>
      <c r="B56" s="106" t="s">
        <v>89</v>
      </c>
      <c r="C56" s="107"/>
      <c r="D56" s="50" t="s">
        <v>36</v>
      </c>
      <c r="E56" s="106"/>
      <c r="F56" s="39" t="s">
        <v>39</v>
      </c>
      <c r="G56" s="125"/>
      <c r="H56" s="133"/>
      <c r="I56" s="42" t="s">
        <v>39</v>
      </c>
      <c r="J56" s="140" t="s">
        <v>48</v>
      </c>
      <c r="K56" s="125"/>
      <c r="L56" s="133"/>
      <c r="M56" s="133"/>
      <c r="N56" s="133"/>
      <c r="O56" s="133"/>
      <c r="P56" s="133"/>
      <c r="Q56" s="133"/>
      <c r="R56" s="133"/>
      <c r="S56" s="126"/>
      <c r="T56" s="125"/>
      <c r="U56" s="133"/>
      <c r="V56" s="126"/>
      <c r="W56" s="125"/>
      <c r="X56" s="133"/>
      <c r="Y56" s="133"/>
      <c r="Z56" s="126"/>
      <c r="AA56" s="97"/>
    </row>
    <row r="57" spans="1:29">
      <c r="A57" s="168"/>
      <c r="B57" s="12" t="s">
        <v>90</v>
      </c>
      <c r="C57" s="13"/>
      <c r="D57" s="51" t="s">
        <v>36</v>
      </c>
      <c r="E57" s="12"/>
      <c r="F57" s="40" t="s">
        <v>39</v>
      </c>
      <c r="G57" s="134"/>
      <c r="H57" s="135"/>
      <c r="I57" s="45" t="s">
        <v>39</v>
      </c>
      <c r="J57" s="141"/>
      <c r="K57" s="134"/>
      <c r="L57" s="135"/>
      <c r="M57" s="135"/>
      <c r="N57" s="135"/>
      <c r="O57" s="135"/>
      <c r="P57" s="135"/>
      <c r="Q57" s="135"/>
      <c r="R57" s="135"/>
      <c r="S57" s="136"/>
      <c r="T57" s="134"/>
      <c r="U57" s="135"/>
      <c r="V57" s="136"/>
      <c r="W57" s="134"/>
      <c r="X57" s="135"/>
      <c r="Y57" s="135"/>
      <c r="Z57" s="136"/>
      <c r="AA57" s="97"/>
    </row>
    <row r="58" spans="1:29">
      <c r="A58" s="169"/>
      <c r="B58" s="15" t="s">
        <v>91</v>
      </c>
      <c r="C58" s="16"/>
      <c r="D58" s="52" t="s">
        <v>36</v>
      </c>
      <c r="E58" s="15"/>
      <c r="F58" s="41" t="s">
        <v>39</v>
      </c>
      <c r="G58" s="166"/>
      <c r="H58" s="137"/>
      <c r="I58" s="43" t="s">
        <v>39</v>
      </c>
      <c r="J58" s="142"/>
      <c r="K58" s="127"/>
      <c r="L58" s="137"/>
      <c r="M58" s="137"/>
      <c r="N58" s="137"/>
      <c r="O58" s="137"/>
      <c r="P58" s="137"/>
      <c r="Q58" s="137"/>
      <c r="R58" s="137"/>
      <c r="S58" s="128"/>
      <c r="T58" s="127"/>
      <c r="U58" s="137"/>
      <c r="V58" s="128"/>
      <c r="W58" s="127"/>
      <c r="X58" s="137"/>
      <c r="Y58" s="137"/>
      <c r="Z58" s="128"/>
      <c r="AA58" s="97"/>
    </row>
    <row r="59" spans="1:29">
      <c r="A59" s="153" t="s">
        <v>94</v>
      </c>
      <c r="B59" s="154"/>
      <c r="C59" s="154"/>
      <c r="D59" s="155"/>
      <c r="E59" s="131"/>
      <c r="F59" s="156"/>
      <c r="G59" s="156"/>
      <c r="H59" s="156"/>
      <c r="I59" s="44" t="s">
        <v>39</v>
      </c>
      <c r="J59" s="143" t="s">
        <v>141</v>
      </c>
      <c r="K59" s="143"/>
      <c r="L59" s="143"/>
      <c r="M59" s="143"/>
      <c r="N59" s="143"/>
      <c r="O59" s="131"/>
      <c r="P59" s="156"/>
      <c r="Q59" s="156"/>
      <c r="R59" s="156"/>
      <c r="S59" s="156"/>
      <c r="T59" s="69" t="s">
        <v>39</v>
      </c>
      <c r="U59" s="159" t="s">
        <v>49</v>
      </c>
      <c r="V59" s="123" t="s">
        <v>34</v>
      </c>
      <c r="W59" s="123" t="s">
        <v>47</v>
      </c>
      <c r="X59" s="125" t="s">
        <v>50</v>
      </c>
      <c r="Y59" s="126"/>
      <c r="Z59" s="129" t="s">
        <v>208</v>
      </c>
      <c r="AA59" s="123">
        <v>1.2</v>
      </c>
    </row>
    <row r="60" spans="1:29">
      <c r="A60" s="153" t="s">
        <v>95</v>
      </c>
      <c r="B60" s="154"/>
      <c r="C60" s="154"/>
      <c r="D60" s="155"/>
      <c r="E60" s="157"/>
      <c r="F60" s="156"/>
      <c r="G60" s="156"/>
      <c r="H60" s="156"/>
      <c r="I60" s="44" t="s">
        <v>39</v>
      </c>
      <c r="J60" s="143" t="s">
        <v>142</v>
      </c>
      <c r="K60" s="143"/>
      <c r="L60" s="143"/>
      <c r="M60" s="143"/>
      <c r="N60" s="143"/>
      <c r="O60" s="157">
        <f>E68-E69</f>
        <v>6340</v>
      </c>
      <c r="P60" s="156"/>
      <c r="Q60" s="156"/>
      <c r="R60" s="156"/>
      <c r="S60" s="156"/>
      <c r="T60" s="69" t="s">
        <v>39</v>
      </c>
      <c r="U60" s="159"/>
      <c r="V60" s="124"/>
      <c r="W60" s="124"/>
      <c r="X60" s="127"/>
      <c r="Y60" s="128"/>
      <c r="Z60" s="130"/>
      <c r="AA60" s="124"/>
    </row>
    <row r="61" spans="1:29">
      <c r="A61" s="153" t="s">
        <v>134</v>
      </c>
      <c r="B61" s="154"/>
      <c r="C61" s="154"/>
      <c r="D61" s="155"/>
      <c r="E61" s="157"/>
      <c r="F61" s="158"/>
      <c r="G61" s="158"/>
      <c r="H61" s="158"/>
      <c r="I61" s="74" t="s">
        <v>39</v>
      </c>
      <c r="J61" s="143" t="s">
        <v>143</v>
      </c>
      <c r="K61" s="143"/>
      <c r="L61" s="143"/>
      <c r="M61" s="143"/>
      <c r="N61" s="143"/>
      <c r="O61" s="131"/>
      <c r="P61" s="156"/>
      <c r="Q61" s="156"/>
      <c r="R61" s="156"/>
      <c r="S61" s="156"/>
      <c r="T61" s="69" t="s">
        <v>39</v>
      </c>
      <c r="U61" s="159"/>
      <c r="V61" s="33"/>
      <c r="W61" s="33"/>
      <c r="X61" s="131"/>
      <c r="Y61" s="132"/>
      <c r="Z61" s="33"/>
      <c r="AA61" s="102"/>
    </row>
    <row r="62" spans="1:29">
      <c r="A62" s="153" t="s">
        <v>135</v>
      </c>
      <c r="B62" s="154"/>
      <c r="C62" s="154"/>
      <c r="D62" s="155"/>
      <c r="E62" s="162"/>
      <c r="F62" s="163"/>
      <c r="G62" s="163"/>
      <c r="H62" s="163"/>
      <c r="I62" s="44" t="s">
        <v>39</v>
      </c>
      <c r="J62" s="143" t="s">
        <v>144</v>
      </c>
      <c r="K62" s="143"/>
      <c r="L62" s="143"/>
      <c r="M62" s="143"/>
      <c r="N62" s="143"/>
      <c r="O62" s="131"/>
      <c r="P62" s="156"/>
      <c r="Q62" s="156"/>
      <c r="R62" s="156"/>
      <c r="S62" s="156"/>
      <c r="T62" s="69" t="s">
        <v>39</v>
      </c>
      <c r="U62" s="159"/>
      <c r="V62" s="33"/>
      <c r="W62" s="33"/>
      <c r="X62" s="131"/>
      <c r="Y62" s="132"/>
      <c r="Z62" s="33"/>
      <c r="AA62" s="102"/>
    </row>
    <row r="63" spans="1:29">
      <c r="A63" s="153" t="s">
        <v>96</v>
      </c>
      <c r="B63" s="154"/>
      <c r="C63" s="154"/>
      <c r="D63" s="155"/>
      <c r="E63" s="164"/>
      <c r="F63" s="165"/>
      <c r="G63" s="165"/>
      <c r="H63" s="165"/>
      <c r="I63" s="44" t="s">
        <v>39</v>
      </c>
      <c r="J63" s="143" t="s">
        <v>145</v>
      </c>
      <c r="K63" s="143"/>
      <c r="L63" s="143"/>
      <c r="M63" s="143"/>
      <c r="N63" s="143"/>
      <c r="O63" s="131"/>
      <c r="P63" s="156"/>
      <c r="Q63" s="156"/>
      <c r="R63" s="156"/>
      <c r="S63" s="156"/>
      <c r="T63" s="69" t="s">
        <v>39</v>
      </c>
      <c r="U63" s="159"/>
      <c r="V63" s="33"/>
      <c r="W63" s="33"/>
      <c r="X63" s="131"/>
      <c r="Y63" s="132"/>
      <c r="Z63" s="33"/>
      <c r="AA63" s="102"/>
    </row>
    <row r="64" spans="1:29">
      <c r="A64" s="153" t="s">
        <v>163</v>
      </c>
      <c r="B64" s="154"/>
      <c r="C64" s="154"/>
      <c r="D64" s="155"/>
      <c r="E64" s="27">
        <f>SUM(E15:E43)</f>
        <v>12640</v>
      </c>
      <c r="F64" s="44" t="s">
        <v>39</v>
      </c>
      <c r="G64" s="206">
        <f>SUM(G21:H43)</f>
        <v>0</v>
      </c>
      <c r="H64" s="207"/>
      <c r="I64" s="44" t="s">
        <v>39</v>
      </c>
      <c r="J64" s="224" t="s">
        <v>146</v>
      </c>
      <c r="K64" s="224"/>
      <c r="L64" s="224"/>
      <c r="M64" s="224"/>
      <c r="N64" s="224"/>
      <c r="O64" s="157">
        <f>E63</f>
        <v>0</v>
      </c>
      <c r="P64" s="156"/>
      <c r="Q64" s="156"/>
      <c r="R64" s="156"/>
      <c r="S64" s="156"/>
      <c r="T64" s="69" t="s">
        <v>39</v>
      </c>
      <c r="U64" s="159"/>
      <c r="V64" s="33"/>
      <c r="W64" s="33"/>
      <c r="X64" s="131"/>
      <c r="Y64" s="132"/>
      <c r="Z64" s="33"/>
      <c r="AA64" s="102"/>
    </row>
    <row r="65" spans="1:27">
      <c r="A65" s="153" t="s">
        <v>164</v>
      </c>
      <c r="B65" s="154"/>
      <c r="C65" s="154"/>
      <c r="D65" s="155"/>
      <c r="E65" s="5">
        <v>25</v>
      </c>
      <c r="F65" s="38" t="s">
        <v>43</v>
      </c>
      <c r="G65" s="164">
        <f>ROUNDDOWN(G64*E65/100,0)</f>
        <v>0</v>
      </c>
      <c r="H65" s="165"/>
      <c r="I65" s="44" t="s">
        <v>39</v>
      </c>
      <c r="J65" s="143" t="s">
        <v>147</v>
      </c>
      <c r="K65" s="143"/>
      <c r="L65" s="143"/>
      <c r="M65" s="143"/>
      <c r="N65" s="143"/>
      <c r="O65" s="131"/>
      <c r="P65" s="156"/>
      <c r="Q65" s="156"/>
      <c r="R65" s="156"/>
      <c r="S65" s="156"/>
      <c r="T65" s="69" t="s">
        <v>39</v>
      </c>
      <c r="U65" s="159"/>
      <c r="V65" s="33"/>
      <c r="W65" s="33"/>
      <c r="X65" s="131"/>
      <c r="Y65" s="132"/>
      <c r="Z65" s="33"/>
      <c r="AA65" s="102"/>
    </row>
    <row r="66" spans="1:27">
      <c r="A66" s="153" t="s">
        <v>136</v>
      </c>
      <c r="B66" s="154"/>
      <c r="C66" s="154"/>
      <c r="D66" s="155"/>
      <c r="E66" s="131"/>
      <c r="F66" s="156"/>
      <c r="G66" s="156"/>
      <c r="H66" s="156"/>
      <c r="I66" s="44" t="s">
        <v>39</v>
      </c>
      <c r="J66" s="143" t="s">
        <v>148</v>
      </c>
      <c r="K66" s="143"/>
      <c r="L66" s="143"/>
      <c r="M66" s="143"/>
      <c r="N66" s="143"/>
      <c r="O66" s="131"/>
      <c r="P66" s="156"/>
      <c r="Q66" s="156"/>
      <c r="R66" s="156"/>
      <c r="S66" s="156"/>
      <c r="T66" s="69" t="s">
        <v>39</v>
      </c>
      <c r="U66" s="159"/>
      <c r="V66" s="33"/>
      <c r="W66" s="33"/>
      <c r="X66" s="131"/>
      <c r="Y66" s="132"/>
      <c r="Z66" s="33"/>
      <c r="AA66" s="102"/>
    </row>
    <row r="67" spans="1:27">
      <c r="A67" s="153" t="s">
        <v>137</v>
      </c>
      <c r="B67" s="154"/>
      <c r="C67" s="154"/>
      <c r="D67" s="155"/>
      <c r="E67" s="164"/>
      <c r="F67" s="165"/>
      <c r="G67" s="165"/>
      <c r="H67" s="165"/>
      <c r="I67" s="44" t="s">
        <v>39</v>
      </c>
      <c r="J67" s="143" t="s">
        <v>149</v>
      </c>
      <c r="K67" s="143"/>
      <c r="L67" s="143"/>
      <c r="M67" s="143"/>
      <c r="N67" s="143"/>
      <c r="O67" s="131"/>
      <c r="P67" s="156"/>
      <c r="Q67" s="156"/>
      <c r="R67" s="156"/>
      <c r="S67" s="156"/>
      <c r="T67" s="69" t="s">
        <v>39</v>
      </c>
      <c r="U67" s="159"/>
      <c r="V67" s="33"/>
      <c r="W67" s="33"/>
      <c r="X67" s="131"/>
      <c r="Y67" s="132"/>
      <c r="Z67" s="33"/>
      <c r="AA67" s="102" t="s">
        <v>51</v>
      </c>
    </row>
    <row r="68" spans="1:27">
      <c r="A68" s="153" t="s">
        <v>138</v>
      </c>
      <c r="B68" s="154"/>
      <c r="C68" s="154"/>
      <c r="D68" s="155"/>
      <c r="E68" s="157">
        <f>E64+G64+G65</f>
        <v>12640</v>
      </c>
      <c r="F68" s="156"/>
      <c r="G68" s="156"/>
      <c r="H68" s="156"/>
      <c r="I68" s="44" t="s">
        <v>39</v>
      </c>
      <c r="J68" s="143" t="s">
        <v>150</v>
      </c>
      <c r="K68" s="143"/>
      <c r="L68" s="143"/>
      <c r="M68" s="143"/>
      <c r="N68" s="143"/>
      <c r="O68" s="131"/>
      <c r="P68" s="156"/>
      <c r="Q68" s="156"/>
      <c r="R68" s="156"/>
      <c r="S68" s="156"/>
      <c r="T68" s="69" t="s">
        <v>39</v>
      </c>
      <c r="U68" s="159"/>
      <c r="V68" s="33"/>
      <c r="W68" s="33"/>
      <c r="X68" s="131"/>
      <c r="Y68" s="132"/>
      <c r="Z68" s="33"/>
      <c r="AA68" s="102" t="s">
        <v>52</v>
      </c>
    </row>
    <row r="69" spans="1:27">
      <c r="A69" s="150" t="s">
        <v>139</v>
      </c>
      <c r="B69" s="150"/>
      <c r="C69" s="150"/>
      <c r="D69" s="150"/>
      <c r="E69" s="160">
        <f>ROUNDDOWN(E68*0.5,-2)</f>
        <v>6300</v>
      </c>
      <c r="F69" s="161"/>
      <c r="G69" s="161"/>
      <c r="H69" s="161"/>
      <c r="I69" s="42" t="s">
        <v>39</v>
      </c>
      <c r="J69" s="143" t="s">
        <v>151</v>
      </c>
      <c r="K69" s="143"/>
      <c r="L69" s="143"/>
      <c r="M69" s="143"/>
      <c r="N69" s="143"/>
      <c r="O69" s="131"/>
      <c r="P69" s="156"/>
      <c r="Q69" s="156"/>
      <c r="R69" s="156"/>
      <c r="S69" s="156"/>
      <c r="T69" s="32" t="s">
        <v>39</v>
      </c>
      <c r="U69" s="159"/>
      <c r="V69" s="33"/>
      <c r="W69" s="33"/>
      <c r="X69" s="131"/>
      <c r="Y69" s="132"/>
      <c r="Z69" s="33"/>
      <c r="AA69" s="102" t="s">
        <v>53</v>
      </c>
    </row>
    <row r="70" spans="1:27">
      <c r="A70" s="150" t="s">
        <v>140</v>
      </c>
      <c r="B70" s="150"/>
      <c r="C70" s="150"/>
      <c r="D70" s="150"/>
      <c r="E70" s="151"/>
      <c r="F70" s="152"/>
      <c r="G70" s="152"/>
      <c r="H70" s="152"/>
      <c r="I70" s="42" t="s">
        <v>39</v>
      </c>
      <c r="J70" s="143"/>
      <c r="K70" s="143"/>
      <c r="L70" s="143"/>
      <c r="M70" s="143"/>
      <c r="N70" s="143"/>
      <c r="O70" s="131"/>
      <c r="P70" s="156"/>
      <c r="Q70" s="156"/>
      <c r="R70" s="156"/>
      <c r="S70" s="156"/>
      <c r="T70" s="32"/>
      <c r="U70" s="159"/>
      <c r="V70" s="33"/>
      <c r="W70" s="33"/>
      <c r="X70" s="131"/>
      <c r="Y70" s="132"/>
      <c r="Z70" s="33"/>
      <c r="AA70" s="102" t="s">
        <v>54</v>
      </c>
    </row>
    <row r="71" spans="1:27">
      <c r="A71" s="33" t="s">
        <v>32</v>
      </c>
      <c r="B71" s="159"/>
      <c r="C71" s="159"/>
      <c r="D71" s="159"/>
      <c r="E71" s="71" t="s">
        <v>44</v>
      </c>
      <c r="F71" s="131"/>
      <c r="G71" s="156"/>
      <c r="H71" s="156"/>
      <c r="I71" s="132"/>
      <c r="J71" s="170"/>
      <c r="K71" s="185"/>
      <c r="L71" s="185"/>
      <c r="M71" s="185"/>
      <c r="N71" s="171"/>
      <c r="O71" s="131"/>
      <c r="P71" s="156"/>
      <c r="Q71" s="156"/>
      <c r="R71" s="156"/>
      <c r="S71" s="156"/>
      <c r="T71" s="70"/>
      <c r="U71" s="159"/>
      <c r="V71" s="159" t="s">
        <v>55</v>
      </c>
      <c r="W71" s="159"/>
      <c r="X71" s="131"/>
      <c r="Y71" s="132"/>
      <c r="Z71" s="33"/>
      <c r="AA71" s="102"/>
    </row>
    <row r="72" spans="1:27" ht="16.5">
      <c r="J72" s="72" t="s">
        <v>105</v>
      </c>
      <c r="V72" s="223" t="s">
        <v>162</v>
      </c>
      <c r="W72" s="223"/>
      <c r="X72" s="223"/>
      <c r="Y72" s="223"/>
      <c r="Z72" s="223"/>
      <c r="AA72" s="223"/>
    </row>
    <row r="73" spans="1:27">
      <c r="A73" s="4" t="s">
        <v>97</v>
      </c>
    </row>
  </sheetData>
  <mergeCells count="387"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A9:F9"/>
    <mergeCell ref="G9:I9"/>
    <mergeCell ref="L9:M9"/>
    <mergeCell ref="N9:O9"/>
    <mergeCell ref="P9:Q9"/>
    <mergeCell ref="R9:S9"/>
    <mergeCell ref="T9:U9"/>
    <mergeCell ref="V9:W9"/>
    <mergeCell ref="A12:B12"/>
    <mergeCell ref="F12:AA12"/>
    <mergeCell ref="A13:D14"/>
    <mergeCell ref="E13:F14"/>
    <mergeCell ref="G13:I14"/>
    <mergeCell ref="J13:K13"/>
    <mergeCell ref="L13:S13"/>
    <mergeCell ref="T13:U14"/>
    <mergeCell ref="A10:F10"/>
    <mergeCell ref="G10:I10"/>
    <mergeCell ref="L10:M10"/>
    <mergeCell ref="N10:O10"/>
    <mergeCell ref="P10:Q10"/>
    <mergeCell ref="R10:S10"/>
    <mergeCell ref="V13:V14"/>
    <mergeCell ref="W13:W14"/>
    <mergeCell ref="X13:X14"/>
    <mergeCell ref="Y13:Y14"/>
    <mergeCell ref="Z13:AA14"/>
    <mergeCell ref="J14:K14"/>
    <mergeCell ref="L14:S14"/>
    <mergeCell ref="T10:U10"/>
    <mergeCell ref="V10:W10"/>
    <mergeCell ref="A15:A20"/>
    <mergeCell ref="J15:K15"/>
    <mergeCell ref="L15:O15"/>
    <mergeCell ref="P15:Q15"/>
    <mergeCell ref="R15:S15"/>
    <mergeCell ref="T15:U15"/>
    <mergeCell ref="J16:K16"/>
    <mergeCell ref="L16:O16"/>
    <mergeCell ref="P16:Q16"/>
    <mergeCell ref="R16:S16"/>
    <mergeCell ref="G18:H18"/>
    <mergeCell ref="J18:K18"/>
    <mergeCell ref="L18:O18"/>
    <mergeCell ref="P18:Q18"/>
    <mergeCell ref="R18:S18"/>
    <mergeCell ref="T18:U18"/>
    <mergeCell ref="T16:U16"/>
    <mergeCell ref="G17:H17"/>
    <mergeCell ref="J17:K17"/>
    <mergeCell ref="L17:O17"/>
    <mergeCell ref="P17:Q17"/>
    <mergeCell ref="R17:S17"/>
    <mergeCell ref="T17:U17"/>
    <mergeCell ref="G20:H20"/>
    <mergeCell ref="J20:K20"/>
    <mergeCell ref="L20:O20"/>
    <mergeCell ref="P20:Q20"/>
    <mergeCell ref="R20:S20"/>
    <mergeCell ref="T20:U20"/>
    <mergeCell ref="G19:H19"/>
    <mergeCell ref="J19:K19"/>
    <mergeCell ref="L19:O19"/>
    <mergeCell ref="P19:Q19"/>
    <mergeCell ref="R19:S19"/>
    <mergeCell ref="T19:U19"/>
    <mergeCell ref="T21:U21"/>
    <mergeCell ref="G22:H22"/>
    <mergeCell ref="J22:K22"/>
    <mergeCell ref="L22:O22"/>
    <mergeCell ref="P22:Q22"/>
    <mergeCell ref="R22:S22"/>
    <mergeCell ref="T22:U22"/>
    <mergeCell ref="A21:A23"/>
    <mergeCell ref="G21:H21"/>
    <mergeCell ref="J21:K21"/>
    <mergeCell ref="L21:O21"/>
    <mergeCell ref="P21:Q21"/>
    <mergeCell ref="R21:S21"/>
    <mergeCell ref="G23:H23"/>
    <mergeCell ref="J23:K23"/>
    <mergeCell ref="L23:O23"/>
    <mergeCell ref="P23:Q23"/>
    <mergeCell ref="R23:S23"/>
    <mergeCell ref="T23:U23"/>
    <mergeCell ref="A24:A29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T25:U25"/>
    <mergeCell ref="G26:H26"/>
    <mergeCell ref="J26:K26"/>
    <mergeCell ref="L26:O26"/>
    <mergeCell ref="P26:Q26"/>
    <mergeCell ref="R26:S26"/>
    <mergeCell ref="G28:H28"/>
    <mergeCell ref="J28:K28"/>
    <mergeCell ref="L28:O28"/>
    <mergeCell ref="P28:Q28"/>
    <mergeCell ref="R28:S28"/>
    <mergeCell ref="T28:U28"/>
    <mergeCell ref="T26:U26"/>
    <mergeCell ref="G27:H27"/>
    <mergeCell ref="J27:K27"/>
    <mergeCell ref="L27:O27"/>
    <mergeCell ref="P27:Q27"/>
    <mergeCell ref="R27:S27"/>
    <mergeCell ref="T27:U27"/>
    <mergeCell ref="G30:H30"/>
    <mergeCell ref="J30:K30"/>
    <mergeCell ref="L30:O30"/>
    <mergeCell ref="P30:Q30"/>
    <mergeCell ref="R30:S30"/>
    <mergeCell ref="T30:U30"/>
    <mergeCell ref="G29:H29"/>
    <mergeCell ref="J29:K29"/>
    <mergeCell ref="L29:O29"/>
    <mergeCell ref="P29:Q29"/>
    <mergeCell ref="R29:S29"/>
    <mergeCell ref="T29:U29"/>
    <mergeCell ref="G32:H32"/>
    <mergeCell ref="J32:K32"/>
    <mergeCell ref="L32:O32"/>
    <mergeCell ref="P32:Q32"/>
    <mergeCell ref="R32:S32"/>
    <mergeCell ref="T32:U32"/>
    <mergeCell ref="G31:H31"/>
    <mergeCell ref="J31:K31"/>
    <mergeCell ref="L31:O31"/>
    <mergeCell ref="P31:Q31"/>
    <mergeCell ref="R31:S31"/>
    <mergeCell ref="T31:U31"/>
    <mergeCell ref="T33:U33"/>
    <mergeCell ref="G34:H34"/>
    <mergeCell ref="J34:K34"/>
    <mergeCell ref="L34:O34"/>
    <mergeCell ref="P34:Q34"/>
    <mergeCell ref="R34:S34"/>
    <mergeCell ref="T34:U34"/>
    <mergeCell ref="A33:A34"/>
    <mergeCell ref="G33:H33"/>
    <mergeCell ref="J33:K33"/>
    <mergeCell ref="L33:O33"/>
    <mergeCell ref="P33:Q33"/>
    <mergeCell ref="R33:S33"/>
    <mergeCell ref="T35:U35"/>
    <mergeCell ref="G36:H36"/>
    <mergeCell ref="J36:K36"/>
    <mergeCell ref="L36:O36"/>
    <mergeCell ref="P36:Q36"/>
    <mergeCell ref="R36:S36"/>
    <mergeCell ref="T36:U36"/>
    <mergeCell ref="A35:A37"/>
    <mergeCell ref="G35:H35"/>
    <mergeCell ref="J35:K35"/>
    <mergeCell ref="L35:O35"/>
    <mergeCell ref="P35:Q35"/>
    <mergeCell ref="R35:S35"/>
    <mergeCell ref="G37:H37"/>
    <mergeCell ref="J37:K37"/>
    <mergeCell ref="L37:O37"/>
    <mergeCell ref="P37:Q37"/>
    <mergeCell ref="A40:A42"/>
    <mergeCell ref="G40:H40"/>
    <mergeCell ref="J40:K40"/>
    <mergeCell ref="L40:O40"/>
    <mergeCell ref="P40:Q40"/>
    <mergeCell ref="R37:S37"/>
    <mergeCell ref="T37:U37"/>
    <mergeCell ref="A38:A39"/>
    <mergeCell ref="G38:H38"/>
    <mergeCell ref="J38:K38"/>
    <mergeCell ref="L38:O38"/>
    <mergeCell ref="P38:Q38"/>
    <mergeCell ref="R38:S38"/>
    <mergeCell ref="T38:U38"/>
    <mergeCell ref="G39:H39"/>
    <mergeCell ref="R40:S40"/>
    <mergeCell ref="T40:U40"/>
    <mergeCell ref="G41:H41"/>
    <mergeCell ref="J41:K41"/>
    <mergeCell ref="L41:O41"/>
    <mergeCell ref="P41:Q41"/>
    <mergeCell ref="R41:S41"/>
    <mergeCell ref="T41:U41"/>
    <mergeCell ref="J39:K39"/>
    <mergeCell ref="L39:O39"/>
    <mergeCell ref="P39:Q39"/>
    <mergeCell ref="R39:S39"/>
    <mergeCell ref="T39:U39"/>
    <mergeCell ref="G43:H43"/>
    <mergeCell ref="J43:K43"/>
    <mergeCell ref="L43:O43"/>
    <mergeCell ref="P43:Q43"/>
    <mergeCell ref="R43:S43"/>
    <mergeCell ref="T43:U43"/>
    <mergeCell ref="G42:H42"/>
    <mergeCell ref="J42:K42"/>
    <mergeCell ref="L42:O42"/>
    <mergeCell ref="P42:Q42"/>
    <mergeCell ref="R42:S42"/>
    <mergeCell ref="T42:U42"/>
    <mergeCell ref="T44:U44"/>
    <mergeCell ref="G45:H45"/>
    <mergeCell ref="J45:K45"/>
    <mergeCell ref="L45:O45"/>
    <mergeCell ref="P45:Q45"/>
    <mergeCell ref="R45:S45"/>
    <mergeCell ref="T45:U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R46:S46"/>
    <mergeCell ref="T46:U46"/>
    <mergeCell ref="A47:A49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T48:U48"/>
    <mergeCell ref="G49:H49"/>
    <mergeCell ref="J49:K49"/>
    <mergeCell ref="L49:O49"/>
    <mergeCell ref="P49:Q49"/>
    <mergeCell ref="R49:S49"/>
    <mergeCell ref="G55:H55"/>
    <mergeCell ref="A56:A58"/>
    <mergeCell ref="G56:H56"/>
    <mergeCell ref="J56:J58"/>
    <mergeCell ref="K56:S58"/>
    <mergeCell ref="T56:V58"/>
    <mergeCell ref="T49:U49"/>
    <mergeCell ref="A50:A52"/>
    <mergeCell ref="G50:H50"/>
    <mergeCell ref="J50:K55"/>
    <mergeCell ref="L50:Z55"/>
    <mergeCell ref="G51:H51"/>
    <mergeCell ref="G52:H52"/>
    <mergeCell ref="A53:A55"/>
    <mergeCell ref="G53:H53"/>
    <mergeCell ref="G54:H54"/>
    <mergeCell ref="X59:Y60"/>
    <mergeCell ref="Z59:Z60"/>
    <mergeCell ref="AA59:AA60"/>
    <mergeCell ref="A60:D60"/>
    <mergeCell ref="E60:H60"/>
    <mergeCell ref="J60:N60"/>
    <mergeCell ref="O60:S60"/>
    <mergeCell ref="W56:Z58"/>
    <mergeCell ref="G57:H57"/>
    <mergeCell ref="G58:H58"/>
    <mergeCell ref="A59:D59"/>
    <mergeCell ref="E59:H59"/>
    <mergeCell ref="J59:N59"/>
    <mergeCell ref="O59:S59"/>
    <mergeCell ref="U59:U71"/>
    <mergeCell ref="V59:V60"/>
    <mergeCell ref="W59:W60"/>
    <mergeCell ref="A61:D61"/>
    <mergeCell ref="E61:H61"/>
    <mergeCell ref="J61:N61"/>
    <mergeCell ref="O61:S61"/>
    <mergeCell ref="X61:Y61"/>
    <mergeCell ref="A62:D62"/>
    <mergeCell ref="E62:H62"/>
    <mergeCell ref="J62:N62"/>
    <mergeCell ref="O62:S62"/>
    <mergeCell ref="X62:Y62"/>
    <mergeCell ref="A63:D63"/>
    <mergeCell ref="E63:H63"/>
    <mergeCell ref="J63:N63"/>
    <mergeCell ref="O63:S63"/>
    <mergeCell ref="X63:Y63"/>
    <mergeCell ref="A64:D64"/>
    <mergeCell ref="G64:H64"/>
    <mergeCell ref="J64:N64"/>
    <mergeCell ref="O64:S64"/>
    <mergeCell ref="X64:Y64"/>
    <mergeCell ref="A65:D65"/>
    <mergeCell ref="G65:H65"/>
    <mergeCell ref="J65:N65"/>
    <mergeCell ref="O65:S65"/>
    <mergeCell ref="X65:Y65"/>
    <mergeCell ref="A66:D66"/>
    <mergeCell ref="E66:H66"/>
    <mergeCell ref="J66:N66"/>
    <mergeCell ref="O66:S66"/>
    <mergeCell ref="X66:Y66"/>
    <mergeCell ref="O70:S70"/>
    <mergeCell ref="X70:Y70"/>
    <mergeCell ref="A67:D67"/>
    <mergeCell ref="E67:H67"/>
    <mergeCell ref="J67:N67"/>
    <mergeCell ref="O67:S67"/>
    <mergeCell ref="X67:Y67"/>
    <mergeCell ref="A68:D68"/>
    <mergeCell ref="E68:H68"/>
    <mergeCell ref="J68:N68"/>
    <mergeCell ref="O68:S68"/>
    <mergeCell ref="X68:Y68"/>
    <mergeCell ref="V72:AA72"/>
    <mergeCell ref="A11:F11"/>
    <mergeCell ref="G11:I11"/>
    <mergeCell ref="Y8:AA11"/>
    <mergeCell ref="V11:W11"/>
    <mergeCell ref="T11:U11"/>
    <mergeCell ref="R11:S11"/>
    <mergeCell ref="P11:Q11"/>
    <mergeCell ref="N11:O11"/>
    <mergeCell ref="L11:M11"/>
    <mergeCell ref="B71:D71"/>
    <mergeCell ref="F71:I71"/>
    <mergeCell ref="J71:N71"/>
    <mergeCell ref="O71:S71"/>
    <mergeCell ref="V71:W71"/>
    <mergeCell ref="X71:Y71"/>
    <mergeCell ref="A69:D69"/>
    <mergeCell ref="E69:H69"/>
    <mergeCell ref="J69:N69"/>
    <mergeCell ref="O69:S69"/>
    <mergeCell ref="X69:Y69"/>
    <mergeCell ref="A70:D70"/>
    <mergeCell ref="E70:H70"/>
    <mergeCell ref="J70:N7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72"/>
  <sheetViews>
    <sheetView tabSelected="1" topLeftCell="E1" zoomScale="208" zoomScaleNormal="208" workbookViewId="0">
      <selection activeCell="J13" sqref="J13:K13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7" width="4" style="4" hidden="1" customWidth="1"/>
    <col min="18" max="19" width="4" style="4" customWidth="1"/>
    <col min="20" max="20" width="3.375" style="4" customWidth="1"/>
    <col min="21" max="21" width="3" style="4" customWidth="1"/>
    <col min="22" max="22" width="5.75" style="4" customWidth="1"/>
    <col min="23" max="23" width="4.75" style="4" customWidth="1"/>
    <col min="24" max="24" width="7.75" style="4" customWidth="1"/>
    <col min="25" max="25" width="5.25" style="4" hidden="1" customWidth="1"/>
    <col min="26" max="27" width="7.25" style="4" hidden="1" customWidth="1"/>
    <col min="28" max="28" width="7.875" style="4" customWidth="1"/>
    <col min="29" max="29" width="6.625" style="4" customWidth="1"/>
    <col min="30" max="34" width="1.875" style="4" customWidth="1"/>
    <col min="35" max="16384" width="7.375" style="4"/>
  </cols>
  <sheetData>
    <row r="1" spans="1:29">
      <c r="A1" s="4" t="s">
        <v>0</v>
      </c>
      <c r="C1" s="4" t="s">
        <v>209</v>
      </c>
      <c r="Y1" s="226" t="s">
        <v>106</v>
      </c>
      <c r="Z1" s="226"/>
      <c r="AA1" s="226"/>
    </row>
    <row r="2" spans="1:29" ht="13.5" customHeight="1">
      <c r="A2" s="125" t="s">
        <v>1</v>
      </c>
      <c r="B2" s="126"/>
      <c r="C2" s="159" t="s">
        <v>67</v>
      </c>
      <c r="D2" s="159" t="s">
        <v>68</v>
      </c>
      <c r="E2" s="159">
        <v>0</v>
      </c>
      <c r="F2" s="159">
        <v>3</v>
      </c>
      <c r="G2" s="235" t="s">
        <v>65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  <c r="T2" s="131" t="s">
        <v>63</v>
      </c>
      <c r="U2" s="156"/>
      <c r="V2" s="156"/>
      <c r="W2" s="156"/>
      <c r="X2" s="156"/>
      <c r="Y2" s="156"/>
      <c r="Z2" s="156"/>
      <c r="AA2" s="132"/>
    </row>
    <row r="3" spans="1:29" ht="13.5" customHeight="1">
      <c r="A3" s="127"/>
      <c r="B3" s="128"/>
      <c r="C3" s="159"/>
      <c r="D3" s="159"/>
      <c r="E3" s="159"/>
      <c r="F3" s="159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40"/>
      <c r="T3" s="125" t="s">
        <v>2</v>
      </c>
      <c r="U3" s="126"/>
      <c r="V3" s="125" t="s">
        <v>213</v>
      </c>
      <c r="W3" s="133"/>
      <c r="X3" s="133"/>
      <c r="Y3" s="133"/>
      <c r="Z3" s="133"/>
      <c r="AA3" s="126"/>
    </row>
    <row r="4" spans="1:29" ht="16.5">
      <c r="A4" s="215" t="s">
        <v>108</v>
      </c>
      <c r="B4" s="216"/>
      <c r="C4" s="131">
        <v>123456</v>
      </c>
      <c r="D4" s="156"/>
      <c r="E4" s="156"/>
      <c r="F4" s="132"/>
      <c r="G4" s="124" t="s">
        <v>41</v>
      </c>
      <c r="H4" s="124"/>
      <c r="I4" s="124"/>
      <c r="J4" s="124"/>
      <c r="K4" s="131" t="s">
        <v>212</v>
      </c>
      <c r="L4" s="156"/>
      <c r="M4" s="156"/>
      <c r="N4" s="156"/>
      <c r="O4" s="156"/>
      <c r="P4" s="156"/>
      <c r="Q4" s="156"/>
      <c r="R4" s="156"/>
      <c r="S4" s="132"/>
      <c r="T4" s="127"/>
      <c r="U4" s="128"/>
      <c r="V4" s="127"/>
      <c r="W4" s="137"/>
      <c r="X4" s="137"/>
      <c r="Y4" s="137"/>
      <c r="Z4" s="137"/>
      <c r="AA4" s="128"/>
    </row>
    <row r="5" spans="1:29">
      <c r="A5" s="131" t="s">
        <v>69</v>
      </c>
      <c r="B5" s="132"/>
      <c r="C5" s="131" t="s">
        <v>210</v>
      </c>
      <c r="D5" s="156"/>
      <c r="E5" s="156"/>
      <c r="F5" s="132"/>
      <c r="G5" s="131" t="s">
        <v>84</v>
      </c>
      <c r="H5" s="156"/>
      <c r="I5" s="156"/>
      <c r="J5" s="132"/>
      <c r="K5" s="131"/>
      <c r="L5" s="156"/>
      <c r="M5" s="156"/>
      <c r="N5" s="156"/>
      <c r="O5" s="156"/>
      <c r="P5" s="156"/>
      <c r="Q5" s="156"/>
      <c r="R5" s="156"/>
      <c r="S5" s="132"/>
      <c r="T5" s="125" t="s">
        <v>3</v>
      </c>
      <c r="U5" s="126"/>
      <c r="V5" s="125" t="s">
        <v>169</v>
      </c>
      <c r="W5" s="133"/>
      <c r="X5" s="133"/>
      <c r="Y5" s="133"/>
      <c r="Z5" s="133"/>
      <c r="AA5" s="126"/>
    </row>
    <row r="6" spans="1:29">
      <c r="A6" s="131" t="s">
        <v>4</v>
      </c>
      <c r="B6" s="132"/>
      <c r="C6" s="131" t="s">
        <v>245</v>
      </c>
      <c r="D6" s="156"/>
      <c r="E6" s="156"/>
      <c r="F6" s="132"/>
      <c r="G6" s="131"/>
      <c r="H6" s="156"/>
      <c r="I6" s="156"/>
      <c r="J6" s="132"/>
      <c r="K6" s="6" t="s">
        <v>57</v>
      </c>
      <c r="L6" s="131"/>
      <c r="M6" s="156"/>
      <c r="N6" s="156"/>
      <c r="O6" s="156"/>
      <c r="P6" s="156"/>
      <c r="Q6" s="156"/>
      <c r="R6" s="156"/>
      <c r="S6" s="132"/>
      <c r="T6" s="127"/>
      <c r="U6" s="128"/>
      <c r="V6" s="127"/>
      <c r="W6" s="137"/>
      <c r="X6" s="137"/>
      <c r="Y6" s="137"/>
      <c r="Z6" s="137"/>
      <c r="AA6" s="128"/>
    </row>
    <row r="7" spans="1:29" ht="13.5" customHeight="1">
      <c r="A7" s="131" t="s">
        <v>70</v>
      </c>
      <c r="B7" s="156"/>
      <c r="C7" s="156"/>
      <c r="D7" s="156"/>
      <c r="E7" s="156"/>
      <c r="F7" s="132"/>
      <c r="G7" s="170" t="s">
        <v>42</v>
      </c>
      <c r="H7" s="185"/>
      <c r="I7" s="171"/>
      <c r="J7" s="117" t="s">
        <v>45</v>
      </c>
      <c r="K7" s="62" t="s">
        <v>56</v>
      </c>
      <c r="L7" s="170" t="s">
        <v>58</v>
      </c>
      <c r="M7" s="171"/>
      <c r="N7" s="170" t="s">
        <v>59</v>
      </c>
      <c r="O7" s="171"/>
      <c r="P7" s="170" t="s">
        <v>109</v>
      </c>
      <c r="Q7" s="185"/>
      <c r="R7" s="170" t="s">
        <v>110</v>
      </c>
      <c r="S7" s="171"/>
      <c r="T7" s="172" t="s">
        <v>111</v>
      </c>
      <c r="U7" s="173"/>
      <c r="V7" s="197" t="s">
        <v>112</v>
      </c>
      <c r="W7" s="197"/>
      <c r="X7" s="197"/>
      <c r="Y7" s="170" t="s">
        <v>64</v>
      </c>
      <c r="Z7" s="185"/>
      <c r="AA7" s="171"/>
    </row>
    <row r="8" spans="1:29">
      <c r="A8" s="125" t="s">
        <v>246</v>
      </c>
      <c r="B8" s="133"/>
      <c r="C8" s="133"/>
      <c r="D8" s="133"/>
      <c r="E8" s="133"/>
      <c r="F8" s="126"/>
      <c r="G8" s="131" t="s">
        <v>249</v>
      </c>
      <c r="H8" s="156"/>
      <c r="I8" s="132"/>
      <c r="J8" s="5"/>
      <c r="K8" s="5"/>
      <c r="L8" s="131"/>
      <c r="M8" s="132"/>
      <c r="N8" s="131"/>
      <c r="O8" s="132"/>
      <c r="P8" s="131">
        <v>12345</v>
      </c>
      <c r="Q8" s="132"/>
      <c r="R8" s="131">
        <v>12345</v>
      </c>
      <c r="S8" s="132"/>
      <c r="T8" s="174">
        <v>20170403</v>
      </c>
      <c r="U8" s="175"/>
      <c r="V8" s="131">
        <v>1</v>
      </c>
      <c r="W8" s="132"/>
      <c r="X8" s="115" t="s">
        <v>35</v>
      </c>
      <c r="Y8" s="227" t="s">
        <v>165</v>
      </c>
      <c r="Z8" s="210"/>
      <c r="AA8" s="228"/>
    </row>
    <row r="9" spans="1:29">
      <c r="A9" s="131" t="s">
        <v>250</v>
      </c>
      <c r="B9" s="156"/>
      <c r="C9" s="156"/>
      <c r="D9" s="156"/>
      <c r="E9" s="156"/>
      <c r="F9" s="132"/>
      <c r="G9" s="131" t="s">
        <v>251</v>
      </c>
      <c r="H9" s="156"/>
      <c r="I9" s="132"/>
      <c r="J9" s="5"/>
      <c r="K9" s="5"/>
      <c r="L9" s="131"/>
      <c r="M9" s="132"/>
      <c r="N9" s="131"/>
      <c r="O9" s="132"/>
      <c r="P9" s="131"/>
      <c r="Q9" s="132"/>
      <c r="R9" s="131"/>
      <c r="S9" s="132"/>
      <c r="T9" s="131"/>
      <c r="U9" s="132"/>
      <c r="V9" s="131"/>
      <c r="W9" s="132"/>
      <c r="X9" s="115" t="s">
        <v>35</v>
      </c>
      <c r="Y9" s="229"/>
      <c r="Z9" s="230"/>
      <c r="AA9" s="231"/>
    </row>
    <row r="10" spans="1:29">
      <c r="A10" s="131" t="s">
        <v>247</v>
      </c>
      <c r="B10" s="156"/>
      <c r="C10" s="156"/>
      <c r="D10" s="156"/>
      <c r="E10" s="156"/>
      <c r="F10" s="132"/>
      <c r="G10" s="131" t="s">
        <v>248</v>
      </c>
      <c r="H10" s="156"/>
      <c r="I10" s="132"/>
      <c r="J10" s="5"/>
      <c r="K10" s="5"/>
      <c r="L10" s="131"/>
      <c r="M10" s="132"/>
      <c r="N10" s="131"/>
      <c r="O10" s="132"/>
      <c r="P10" s="131"/>
      <c r="Q10" s="132"/>
      <c r="R10" s="131"/>
      <c r="S10" s="132"/>
      <c r="T10" s="131"/>
      <c r="U10" s="132"/>
      <c r="V10" s="131"/>
      <c r="W10" s="132"/>
      <c r="X10" s="115" t="s">
        <v>35</v>
      </c>
      <c r="Y10" s="232"/>
      <c r="Z10" s="233"/>
      <c r="AA10" s="234"/>
    </row>
    <row r="11" spans="1:29">
      <c r="A11" s="186" t="s">
        <v>102</v>
      </c>
      <c r="B11" s="187"/>
      <c r="C11" s="115">
        <v>1</v>
      </c>
      <c r="D11" s="115" t="s">
        <v>103</v>
      </c>
      <c r="E11" s="111" t="s">
        <v>104</v>
      </c>
      <c r="F11" s="131" t="s">
        <v>207</v>
      </c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32"/>
    </row>
    <row r="12" spans="1:29" ht="13.5" customHeight="1">
      <c r="A12" s="125" t="s">
        <v>34</v>
      </c>
      <c r="B12" s="133"/>
      <c r="C12" s="133"/>
      <c r="D12" s="126"/>
      <c r="E12" s="193" t="s">
        <v>113</v>
      </c>
      <c r="F12" s="184"/>
      <c r="G12" s="124" t="s">
        <v>40</v>
      </c>
      <c r="H12" s="124"/>
      <c r="I12" s="124"/>
      <c r="J12" s="127" t="s">
        <v>114</v>
      </c>
      <c r="K12" s="128"/>
      <c r="L12" s="186" t="s">
        <v>220</v>
      </c>
      <c r="M12" s="187"/>
      <c r="N12" s="187"/>
      <c r="O12" s="187"/>
      <c r="P12" s="187"/>
      <c r="Q12" s="187"/>
      <c r="R12" s="187"/>
      <c r="S12" s="188"/>
      <c r="T12" s="176" t="s">
        <v>85</v>
      </c>
      <c r="U12" s="177"/>
      <c r="V12" s="183">
        <v>31</v>
      </c>
      <c r="W12" s="182" t="s">
        <v>115</v>
      </c>
      <c r="X12" s="183">
        <v>1</v>
      </c>
      <c r="Y12" s="180" t="s">
        <v>98</v>
      </c>
      <c r="Z12" s="125">
        <v>0</v>
      </c>
      <c r="AA12" s="126"/>
    </row>
    <row r="13" spans="1:29">
      <c r="A13" s="127"/>
      <c r="B13" s="137"/>
      <c r="C13" s="137"/>
      <c r="D13" s="128"/>
      <c r="E13" s="193"/>
      <c r="F13" s="193"/>
      <c r="G13" s="159"/>
      <c r="H13" s="159"/>
      <c r="I13" s="159"/>
      <c r="J13" s="131" t="s">
        <v>46</v>
      </c>
      <c r="K13" s="132"/>
      <c r="L13" s="186" t="s">
        <v>220</v>
      </c>
      <c r="M13" s="187"/>
      <c r="N13" s="187"/>
      <c r="O13" s="187"/>
      <c r="P13" s="187"/>
      <c r="Q13" s="187"/>
      <c r="R13" s="187"/>
      <c r="S13" s="188"/>
      <c r="T13" s="178"/>
      <c r="U13" s="179"/>
      <c r="V13" s="184"/>
      <c r="W13" s="130"/>
      <c r="X13" s="184"/>
      <c r="Y13" s="181"/>
      <c r="Z13" s="127"/>
      <c r="AA13" s="128"/>
    </row>
    <row r="14" spans="1:29" ht="27" customHeight="1">
      <c r="A14" s="200" t="s">
        <v>66</v>
      </c>
      <c r="B14" s="7" t="s">
        <v>5</v>
      </c>
      <c r="C14" s="37"/>
      <c r="D14" s="44" t="s">
        <v>36</v>
      </c>
      <c r="E14" s="26"/>
      <c r="F14" s="38" t="s">
        <v>39</v>
      </c>
      <c r="G14" s="1" t="s">
        <v>75</v>
      </c>
      <c r="H14" s="1"/>
      <c r="I14" s="38" t="s">
        <v>36</v>
      </c>
      <c r="J14" s="195" t="s">
        <v>74</v>
      </c>
      <c r="K14" s="196"/>
      <c r="L14" s="170" t="s">
        <v>107</v>
      </c>
      <c r="M14" s="185"/>
      <c r="N14" s="185"/>
      <c r="O14" s="171"/>
      <c r="P14" s="185"/>
      <c r="Q14" s="185"/>
      <c r="R14" s="185"/>
      <c r="S14" s="185"/>
      <c r="T14" s="198" t="s">
        <v>99</v>
      </c>
      <c r="U14" s="199"/>
      <c r="V14" s="122" t="s">
        <v>100</v>
      </c>
      <c r="W14" s="19" t="s">
        <v>62</v>
      </c>
      <c r="X14" s="113">
        <v>0</v>
      </c>
      <c r="Y14" s="1"/>
      <c r="Z14" s="67"/>
      <c r="AA14" s="68"/>
    </row>
    <row r="15" spans="1:29" ht="33.75" customHeight="1">
      <c r="A15" s="183"/>
      <c r="B15" s="7" t="s">
        <v>6</v>
      </c>
      <c r="C15" s="8">
        <v>1</v>
      </c>
      <c r="D15" s="44" t="s">
        <v>36</v>
      </c>
      <c r="E15" s="26">
        <f>X16</f>
        <v>14330</v>
      </c>
      <c r="F15" s="38" t="s">
        <v>39</v>
      </c>
      <c r="G15" s="1" t="s">
        <v>75</v>
      </c>
      <c r="H15" s="5"/>
      <c r="I15" s="38" t="s">
        <v>36</v>
      </c>
      <c r="J15" s="170" t="s">
        <v>47</v>
      </c>
      <c r="K15" s="171"/>
      <c r="L15" s="191" t="s">
        <v>60</v>
      </c>
      <c r="M15" s="192"/>
      <c r="N15" s="192"/>
      <c r="O15" s="192"/>
      <c r="P15" s="193" t="s">
        <v>116</v>
      </c>
      <c r="Q15" s="193"/>
      <c r="R15" s="193" t="s">
        <v>61</v>
      </c>
      <c r="S15" s="193"/>
      <c r="T15" s="194" t="s">
        <v>101</v>
      </c>
      <c r="U15" s="194"/>
      <c r="V15" s="122" t="s">
        <v>118</v>
      </c>
      <c r="W15" s="75" t="s">
        <v>119</v>
      </c>
      <c r="X15" s="110" t="s">
        <v>71</v>
      </c>
      <c r="Y15" s="1" t="s">
        <v>121</v>
      </c>
      <c r="Z15" s="1" t="s">
        <v>109</v>
      </c>
      <c r="AA15" s="1" t="s">
        <v>110</v>
      </c>
      <c r="AB15" s="4" t="s">
        <v>79</v>
      </c>
      <c r="AC15" s="4" t="s">
        <v>61</v>
      </c>
    </row>
    <row r="16" spans="1:29">
      <c r="A16" s="183"/>
      <c r="B16" s="118" t="s">
        <v>7</v>
      </c>
      <c r="C16" s="119"/>
      <c r="D16" s="11"/>
      <c r="E16" s="61">
        <f>X21</f>
        <v>30</v>
      </c>
      <c r="F16" s="39" t="s">
        <v>39</v>
      </c>
      <c r="G16" s="204"/>
      <c r="H16" s="205"/>
      <c r="I16" s="42"/>
      <c r="J16" s="144" t="s">
        <v>197</v>
      </c>
      <c r="K16" s="145"/>
      <c r="L16" s="144" t="s">
        <v>252</v>
      </c>
      <c r="M16" s="145"/>
      <c r="N16" s="145"/>
      <c r="O16" s="225"/>
      <c r="P16" s="144"/>
      <c r="Q16" s="225"/>
      <c r="R16" s="145">
        <f>ROUNDDOWN(AB16*AC16,-1)</f>
        <v>14330</v>
      </c>
      <c r="S16" s="145"/>
      <c r="T16" s="144">
        <v>1</v>
      </c>
      <c r="U16" s="225"/>
      <c r="V16" s="35">
        <v>1</v>
      </c>
      <c r="W16" s="76">
        <v>1</v>
      </c>
      <c r="X16" s="35">
        <f>R16*T16*V16*W16</f>
        <v>14330</v>
      </c>
      <c r="Y16" s="76"/>
      <c r="Z16" s="64"/>
      <c r="AA16" s="79"/>
      <c r="AB16" s="4">
        <v>198.31</v>
      </c>
      <c r="AC16" s="4">
        <v>72.3</v>
      </c>
    </row>
    <row r="17" spans="1:29">
      <c r="A17" s="183"/>
      <c r="B17" s="12" t="s">
        <v>8</v>
      </c>
      <c r="C17" s="13"/>
      <c r="D17" s="14"/>
      <c r="E17" s="12"/>
      <c r="F17" s="40" t="s">
        <v>39</v>
      </c>
      <c r="G17" s="134"/>
      <c r="H17" s="135"/>
      <c r="I17" s="45"/>
      <c r="J17" s="138" t="s">
        <v>204</v>
      </c>
      <c r="K17" s="139"/>
      <c r="L17" s="138" t="s">
        <v>257</v>
      </c>
      <c r="M17" s="139"/>
      <c r="N17" s="139"/>
      <c r="O17" s="139"/>
      <c r="P17" s="138"/>
      <c r="Q17" s="148"/>
      <c r="R17" s="145">
        <f>ROUNDDOWN(AB17*AC17,-1)</f>
        <v>2900</v>
      </c>
      <c r="S17" s="145"/>
      <c r="T17" s="138">
        <v>1</v>
      </c>
      <c r="U17" s="148"/>
      <c r="V17" s="34">
        <v>1</v>
      </c>
      <c r="W17" s="77">
        <v>1</v>
      </c>
      <c r="X17" s="35">
        <f t="shared" ref="X17:X48" si="0">R17*T17*V17*W17</f>
        <v>2900</v>
      </c>
      <c r="Y17" s="77"/>
      <c r="Z17" s="65"/>
      <c r="AA17" s="80"/>
      <c r="AB17" s="4">
        <v>40.18</v>
      </c>
      <c r="AC17" s="4">
        <f>AC16</f>
        <v>72.3</v>
      </c>
    </row>
    <row r="18" spans="1:29">
      <c r="A18" s="183"/>
      <c r="B18" s="15" t="s">
        <v>9</v>
      </c>
      <c r="C18" s="16"/>
      <c r="D18" s="17"/>
      <c r="E18" s="12"/>
      <c r="F18" s="40" t="s">
        <v>39</v>
      </c>
      <c r="G18" s="134"/>
      <c r="H18" s="135"/>
      <c r="I18" s="45"/>
      <c r="J18" s="189" t="s">
        <v>258</v>
      </c>
      <c r="K18" s="190"/>
      <c r="L18" s="138" t="s">
        <v>253</v>
      </c>
      <c r="M18" s="139"/>
      <c r="N18" s="139"/>
      <c r="O18" s="139"/>
      <c r="P18" s="138"/>
      <c r="Q18" s="148"/>
      <c r="R18" s="145">
        <f t="shared" ref="R18" si="1">ROUNDDOWN(AB18*AC18,-1)</f>
        <v>1050</v>
      </c>
      <c r="S18" s="145"/>
      <c r="T18" s="138">
        <v>1</v>
      </c>
      <c r="U18" s="148"/>
      <c r="V18" s="34">
        <v>1</v>
      </c>
      <c r="W18" s="77">
        <v>1</v>
      </c>
      <c r="X18" s="35">
        <f t="shared" si="0"/>
        <v>1050</v>
      </c>
      <c r="Y18" s="77"/>
      <c r="Z18" s="65"/>
      <c r="AA18" s="80"/>
      <c r="AB18" s="4">
        <v>14.61</v>
      </c>
      <c r="AC18" s="4">
        <f t="shared" ref="AC18:AC48" si="2">AC17</f>
        <v>72.3</v>
      </c>
    </row>
    <row r="19" spans="1:29">
      <c r="A19" s="184"/>
      <c r="B19" s="2" t="s">
        <v>73</v>
      </c>
      <c r="C19" s="8"/>
      <c r="D19" s="46" t="s">
        <v>36</v>
      </c>
      <c r="E19" s="15"/>
      <c r="F19" s="41" t="s">
        <v>39</v>
      </c>
      <c r="G19" s="127"/>
      <c r="H19" s="137"/>
      <c r="I19" s="43"/>
      <c r="J19" s="138" t="s">
        <v>259</v>
      </c>
      <c r="K19" s="139"/>
      <c r="L19" s="138" t="s">
        <v>254</v>
      </c>
      <c r="M19" s="139"/>
      <c r="N19" s="139"/>
      <c r="O19" s="139"/>
      <c r="P19" s="138"/>
      <c r="Q19" s="148"/>
      <c r="R19" s="145">
        <v>3000</v>
      </c>
      <c r="S19" s="145"/>
      <c r="T19" s="138">
        <v>1</v>
      </c>
      <c r="U19" s="148"/>
      <c r="V19" s="34">
        <v>1</v>
      </c>
      <c r="W19" s="77">
        <v>1</v>
      </c>
      <c r="X19" s="35">
        <f t="shared" si="0"/>
        <v>3000</v>
      </c>
      <c r="Y19" s="77"/>
      <c r="Z19" s="65"/>
      <c r="AA19" s="80"/>
      <c r="AC19" s="4">
        <f t="shared" si="2"/>
        <v>72.3</v>
      </c>
    </row>
    <row r="20" spans="1:29">
      <c r="A20" s="123" t="s">
        <v>12</v>
      </c>
      <c r="B20" s="7" t="s">
        <v>10</v>
      </c>
      <c r="C20" s="8"/>
      <c r="D20" s="112" t="s">
        <v>37</v>
      </c>
      <c r="E20" s="118"/>
      <c r="F20" s="42" t="s">
        <v>39</v>
      </c>
      <c r="G20" s="125"/>
      <c r="H20" s="133"/>
      <c r="I20" s="42" t="s">
        <v>39</v>
      </c>
      <c r="J20" s="138" t="s">
        <v>259</v>
      </c>
      <c r="K20" s="139"/>
      <c r="L20" s="138" t="s">
        <v>255</v>
      </c>
      <c r="M20" s="139"/>
      <c r="N20" s="139"/>
      <c r="O20" s="139"/>
      <c r="P20" s="138"/>
      <c r="Q20" s="148"/>
      <c r="R20" s="145">
        <v>2000</v>
      </c>
      <c r="S20" s="145"/>
      <c r="T20" s="138">
        <v>1</v>
      </c>
      <c r="U20" s="148"/>
      <c r="V20" s="34">
        <v>1</v>
      </c>
      <c r="W20" s="77">
        <v>1</v>
      </c>
      <c r="X20" s="35">
        <f t="shared" si="0"/>
        <v>2000</v>
      </c>
      <c r="Y20" s="77"/>
      <c r="Z20" s="65"/>
      <c r="AA20" s="80"/>
      <c r="AC20" s="4">
        <f t="shared" si="2"/>
        <v>72.3</v>
      </c>
    </row>
    <row r="21" spans="1:29">
      <c r="A21" s="201"/>
      <c r="B21" s="7" t="s">
        <v>11</v>
      </c>
      <c r="C21" s="8"/>
      <c r="D21" s="112" t="s">
        <v>37</v>
      </c>
      <c r="E21" s="15"/>
      <c r="F21" s="43" t="s">
        <v>39</v>
      </c>
      <c r="G21" s="127"/>
      <c r="H21" s="137"/>
      <c r="I21" s="43" t="s">
        <v>39</v>
      </c>
      <c r="J21" s="138" t="s">
        <v>201</v>
      </c>
      <c r="K21" s="139"/>
      <c r="L21" s="138" t="s">
        <v>256</v>
      </c>
      <c r="M21" s="139"/>
      <c r="N21" s="139"/>
      <c r="O21" s="139"/>
      <c r="P21" s="138"/>
      <c r="Q21" s="148"/>
      <c r="R21" s="145">
        <f t="shared" ref="R20:R48" si="3">ROUNDDOWN(AB21*AC21,-1)</f>
        <v>30</v>
      </c>
      <c r="S21" s="145"/>
      <c r="T21" s="138">
        <v>1</v>
      </c>
      <c r="U21" s="148"/>
      <c r="V21" s="34">
        <v>1</v>
      </c>
      <c r="W21" s="77">
        <v>1</v>
      </c>
      <c r="X21" s="35">
        <f t="shared" si="0"/>
        <v>30</v>
      </c>
      <c r="Y21" s="77"/>
      <c r="Z21" s="65"/>
      <c r="AA21" s="80"/>
      <c r="AB21" s="4">
        <v>0.52</v>
      </c>
      <c r="AC21" s="4">
        <f t="shared" si="2"/>
        <v>72.3</v>
      </c>
    </row>
    <row r="22" spans="1:29">
      <c r="A22" s="124"/>
      <c r="B22" s="118" t="s">
        <v>13</v>
      </c>
      <c r="C22" s="119"/>
      <c r="D22" s="48" t="s">
        <v>36</v>
      </c>
      <c r="E22" s="7"/>
      <c r="F22" s="44"/>
      <c r="G22" s="131"/>
      <c r="H22" s="156"/>
      <c r="I22" s="44"/>
      <c r="J22" s="138"/>
      <c r="K22" s="139"/>
      <c r="L22" s="138"/>
      <c r="M22" s="139"/>
      <c r="N22" s="139"/>
      <c r="O22" s="139"/>
      <c r="P22" s="138"/>
      <c r="Q22" s="148"/>
      <c r="R22" s="145">
        <f t="shared" si="3"/>
        <v>0</v>
      </c>
      <c r="S22" s="145"/>
      <c r="T22" s="138">
        <v>1</v>
      </c>
      <c r="U22" s="148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>
      <c r="A23" s="123" t="s">
        <v>19</v>
      </c>
      <c r="B23" s="3" t="s">
        <v>72</v>
      </c>
      <c r="C23" s="119">
        <v>1</v>
      </c>
      <c r="D23" s="48" t="s">
        <v>35</v>
      </c>
      <c r="E23" s="61">
        <f>X20</f>
        <v>2000</v>
      </c>
      <c r="F23" s="42" t="s">
        <v>39</v>
      </c>
      <c r="G23" s="249">
        <f>X18</f>
        <v>1050</v>
      </c>
      <c r="H23" s="133"/>
      <c r="I23" s="42" t="s">
        <v>39</v>
      </c>
      <c r="J23" s="138"/>
      <c r="K23" s="139"/>
      <c r="L23" s="138"/>
      <c r="M23" s="139"/>
      <c r="N23" s="139"/>
      <c r="O23" s="139"/>
      <c r="P23" s="138"/>
      <c r="Q23" s="148"/>
      <c r="R23" s="145">
        <f t="shared" si="3"/>
        <v>0</v>
      </c>
      <c r="S23" s="145"/>
      <c r="T23" s="138">
        <v>1</v>
      </c>
      <c r="U23" s="148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>
      <c r="A24" s="201"/>
      <c r="B24" s="12" t="s">
        <v>14</v>
      </c>
      <c r="C24" s="13">
        <v>1</v>
      </c>
      <c r="D24" s="49" t="s">
        <v>35</v>
      </c>
      <c r="E24" s="250">
        <f>X19</f>
        <v>3000</v>
      </c>
      <c r="F24" s="45" t="s">
        <v>39</v>
      </c>
      <c r="G24" s="208">
        <f>X17</f>
        <v>2900</v>
      </c>
      <c r="H24" s="135"/>
      <c r="I24" s="45" t="s">
        <v>39</v>
      </c>
      <c r="J24" s="138"/>
      <c r="K24" s="139"/>
      <c r="L24" s="138"/>
      <c r="M24" s="139"/>
      <c r="N24" s="139"/>
      <c r="O24" s="139"/>
      <c r="P24" s="138"/>
      <c r="Q24" s="148"/>
      <c r="R24" s="145">
        <f t="shared" si="3"/>
        <v>0</v>
      </c>
      <c r="S24" s="145"/>
      <c r="T24" s="138">
        <v>1</v>
      </c>
      <c r="U24" s="148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>
      <c r="A25" s="201"/>
      <c r="B25" s="12" t="s">
        <v>16</v>
      </c>
      <c r="C25" s="13"/>
      <c r="D25" s="49" t="s">
        <v>36</v>
      </c>
      <c r="E25" s="12"/>
      <c r="F25" s="45" t="s">
        <v>39</v>
      </c>
      <c r="G25" s="134"/>
      <c r="H25" s="135"/>
      <c r="I25" s="45" t="s">
        <v>39</v>
      </c>
      <c r="J25" s="138"/>
      <c r="K25" s="139"/>
      <c r="L25" s="138"/>
      <c r="M25" s="139"/>
      <c r="N25" s="139"/>
      <c r="O25" s="139"/>
      <c r="P25" s="138"/>
      <c r="Q25" s="148"/>
      <c r="R25" s="145">
        <f t="shared" si="3"/>
        <v>0</v>
      </c>
      <c r="S25" s="145"/>
      <c r="T25" s="138">
        <v>1</v>
      </c>
      <c r="U25" s="148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>
      <c r="A26" s="201"/>
      <c r="B26" s="12" t="s">
        <v>15</v>
      </c>
      <c r="C26" s="13"/>
      <c r="D26" s="49" t="s">
        <v>36</v>
      </c>
      <c r="E26" s="12"/>
      <c r="F26" s="45" t="s">
        <v>39</v>
      </c>
      <c r="G26" s="134"/>
      <c r="H26" s="135"/>
      <c r="I26" s="45" t="s">
        <v>39</v>
      </c>
      <c r="J26" s="138"/>
      <c r="K26" s="139"/>
      <c r="L26" s="138"/>
      <c r="M26" s="139"/>
      <c r="N26" s="139"/>
      <c r="O26" s="139"/>
      <c r="P26" s="138"/>
      <c r="Q26" s="148"/>
      <c r="R26" s="145">
        <f t="shared" si="3"/>
        <v>0</v>
      </c>
      <c r="S26" s="145"/>
      <c r="T26" s="138"/>
      <c r="U26" s="148"/>
      <c r="V26" s="34"/>
      <c r="W26" s="77"/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>
      <c r="A27" s="201"/>
      <c r="B27" s="12" t="s">
        <v>17</v>
      </c>
      <c r="C27" s="13"/>
      <c r="D27" s="49"/>
      <c r="E27" s="12"/>
      <c r="F27" s="45" t="s">
        <v>39</v>
      </c>
      <c r="G27" s="134"/>
      <c r="H27" s="135"/>
      <c r="I27" s="45"/>
      <c r="J27" s="138"/>
      <c r="K27" s="139"/>
      <c r="L27" s="138"/>
      <c r="M27" s="139"/>
      <c r="N27" s="139"/>
      <c r="O27" s="139"/>
      <c r="P27" s="138"/>
      <c r="Q27" s="148"/>
      <c r="R27" s="145">
        <f t="shared" si="3"/>
        <v>0</v>
      </c>
      <c r="S27" s="145"/>
      <c r="T27" s="138"/>
      <c r="U27" s="148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>
      <c r="A28" s="124"/>
      <c r="B28" s="15" t="s">
        <v>18</v>
      </c>
      <c r="C28" s="16"/>
      <c r="D28" s="46" t="s">
        <v>36</v>
      </c>
      <c r="E28" s="15"/>
      <c r="F28" s="43" t="s">
        <v>39</v>
      </c>
      <c r="G28" s="127"/>
      <c r="H28" s="137"/>
      <c r="I28" s="43" t="s">
        <v>39</v>
      </c>
      <c r="J28" s="138"/>
      <c r="K28" s="139"/>
      <c r="L28" s="138"/>
      <c r="M28" s="139"/>
      <c r="N28" s="139"/>
      <c r="O28" s="139"/>
      <c r="P28" s="138"/>
      <c r="Q28" s="148"/>
      <c r="R28" s="145">
        <f t="shared" si="3"/>
        <v>0</v>
      </c>
      <c r="S28" s="145"/>
      <c r="T28" s="138"/>
      <c r="U28" s="148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>
      <c r="A29" s="108" t="s">
        <v>20</v>
      </c>
      <c r="B29" s="116" t="s">
        <v>76</v>
      </c>
      <c r="C29" s="8"/>
      <c r="D29" s="47" t="s">
        <v>36</v>
      </c>
      <c r="E29" s="118"/>
      <c r="F29" s="42" t="s">
        <v>39</v>
      </c>
      <c r="G29" s="125"/>
      <c r="H29" s="133"/>
      <c r="I29" s="42" t="s">
        <v>39</v>
      </c>
      <c r="J29" s="138"/>
      <c r="K29" s="139"/>
      <c r="L29" s="138"/>
      <c r="M29" s="139"/>
      <c r="N29" s="139"/>
      <c r="O29" s="139"/>
      <c r="P29" s="138"/>
      <c r="Q29" s="148"/>
      <c r="R29" s="145">
        <f t="shared" si="3"/>
        <v>0</v>
      </c>
      <c r="S29" s="145"/>
      <c r="T29" s="138"/>
      <c r="U29" s="148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>
      <c r="A30" s="109" t="s">
        <v>21</v>
      </c>
      <c r="B30" s="7" t="s">
        <v>76</v>
      </c>
      <c r="C30" s="8"/>
      <c r="D30" s="47" t="s">
        <v>38</v>
      </c>
      <c r="E30" s="12"/>
      <c r="F30" s="45" t="s">
        <v>39</v>
      </c>
      <c r="G30" s="208"/>
      <c r="H30" s="135"/>
      <c r="I30" s="45" t="s">
        <v>39</v>
      </c>
      <c r="J30" s="138"/>
      <c r="K30" s="139"/>
      <c r="L30" s="138"/>
      <c r="M30" s="139"/>
      <c r="N30" s="139"/>
      <c r="O30" s="139"/>
      <c r="P30" s="138"/>
      <c r="Q30" s="148"/>
      <c r="R30" s="145">
        <f t="shared" si="3"/>
        <v>0</v>
      </c>
      <c r="S30" s="145"/>
      <c r="T30" s="138"/>
      <c r="U30" s="148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>
      <c r="A31" s="22" t="s">
        <v>22</v>
      </c>
      <c r="B31" s="7" t="s">
        <v>76</v>
      </c>
      <c r="C31" s="8"/>
      <c r="D31" s="47" t="s">
        <v>38</v>
      </c>
      <c r="E31" s="15"/>
      <c r="F31" s="43" t="s">
        <v>39</v>
      </c>
      <c r="G31" s="127"/>
      <c r="H31" s="137"/>
      <c r="I31" s="43" t="s">
        <v>39</v>
      </c>
      <c r="J31" s="138"/>
      <c r="K31" s="139"/>
      <c r="L31" s="138"/>
      <c r="M31" s="139"/>
      <c r="N31" s="139"/>
      <c r="O31" s="139"/>
      <c r="P31" s="138"/>
      <c r="Q31" s="148"/>
      <c r="R31" s="145">
        <f t="shared" si="3"/>
        <v>0</v>
      </c>
      <c r="S31" s="145"/>
      <c r="T31" s="138"/>
      <c r="U31" s="148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 ht="13.5" customHeight="1">
      <c r="A32" s="202" t="s">
        <v>23</v>
      </c>
      <c r="B32" s="118" t="s">
        <v>25</v>
      </c>
      <c r="C32" s="119"/>
      <c r="D32" s="48" t="s">
        <v>38</v>
      </c>
      <c r="E32" s="61"/>
      <c r="F32" s="42" t="s">
        <v>39</v>
      </c>
      <c r="G32" s="209"/>
      <c r="H32" s="210"/>
      <c r="I32" s="42" t="s">
        <v>39</v>
      </c>
      <c r="J32" s="138"/>
      <c r="K32" s="139"/>
      <c r="L32" s="138"/>
      <c r="M32" s="139"/>
      <c r="N32" s="139"/>
      <c r="O32" s="139"/>
      <c r="P32" s="138"/>
      <c r="Q32" s="148"/>
      <c r="R32" s="145">
        <f t="shared" si="3"/>
        <v>0</v>
      </c>
      <c r="S32" s="145"/>
      <c r="T32" s="138"/>
      <c r="U32" s="148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>
      <c r="A33" s="203"/>
      <c r="B33" s="15" t="s">
        <v>26</v>
      </c>
      <c r="C33" s="16"/>
      <c r="D33" s="46" t="s">
        <v>36</v>
      </c>
      <c r="E33" s="15"/>
      <c r="F33" s="43" t="s">
        <v>39</v>
      </c>
      <c r="G33" s="127"/>
      <c r="H33" s="137"/>
      <c r="I33" s="43" t="s">
        <v>39</v>
      </c>
      <c r="J33" s="138"/>
      <c r="K33" s="139"/>
      <c r="L33" s="138"/>
      <c r="M33" s="139"/>
      <c r="N33" s="139"/>
      <c r="O33" s="139"/>
      <c r="P33" s="138"/>
      <c r="Q33" s="148"/>
      <c r="R33" s="145">
        <f t="shared" si="3"/>
        <v>0</v>
      </c>
      <c r="S33" s="145"/>
      <c r="T33" s="138"/>
      <c r="U33" s="148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>
      <c r="A34" s="150" t="s">
        <v>24</v>
      </c>
      <c r="B34" s="118" t="s">
        <v>27</v>
      </c>
      <c r="C34" s="119"/>
      <c r="D34" s="48" t="s">
        <v>38</v>
      </c>
      <c r="E34" s="118"/>
      <c r="F34" s="42" t="s">
        <v>39</v>
      </c>
      <c r="G34" s="125"/>
      <c r="H34" s="133"/>
      <c r="I34" s="42" t="s">
        <v>39</v>
      </c>
      <c r="J34" s="138"/>
      <c r="K34" s="139"/>
      <c r="L34" s="138"/>
      <c r="M34" s="139"/>
      <c r="N34" s="139"/>
      <c r="O34" s="139"/>
      <c r="P34" s="138"/>
      <c r="Q34" s="148"/>
      <c r="R34" s="145">
        <f t="shared" si="3"/>
        <v>0</v>
      </c>
      <c r="S34" s="145"/>
      <c r="T34" s="138"/>
      <c r="U34" s="148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>
      <c r="A35" s="211"/>
      <c r="B35" s="12" t="s">
        <v>28</v>
      </c>
      <c r="C35" s="13"/>
      <c r="D35" s="49"/>
      <c r="E35" s="12"/>
      <c r="F35" s="45" t="s">
        <v>39</v>
      </c>
      <c r="G35" s="134"/>
      <c r="H35" s="135"/>
      <c r="I35" s="45"/>
      <c r="J35" s="138"/>
      <c r="K35" s="139"/>
      <c r="L35" s="138"/>
      <c r="M35" s="139"/>
      <c r="N35" s="139"/>
      <c r="O35" s="139"/>
      <c r="P35" s="138"/>
      <c r="Q35" s="148"/>
      <c r="R35" s="145">
        <f t="shared" si="3"/>
        <v>0</v>
      </c>
      <c r="S35" s="145"/>
      <c r="T35" s="138"/>
      <c r="U35" s="148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>
      <c r="A36" s="212"/>
      <c r="B36" s="12" t="s">
        <v>29</v>
      </c>
      <c r="C36" s="13"/>
      <c r="D36" s="49" t="s">
        <v>38</v>
      </c>
      <c r="E36" s="15"/>
      <c r="F36" s="43" t="s">
        <v>39</v>
      </c>
      <c r="G36" s="127"/>
      <c r="H36" s="137"/>
      <c r="I36" s="43"/>
      <c r="J36" s="138"/>
      <c r="K36" s="139"/>
      <c r="L36" s="138"/>
      <c r="M36" s="139"/>
      <c r="N36" s="139"/>
      <c r="O36" s="139"/>
      <c r="P36" s="138"/>
      <c r="Q36" s="148"/>
      <c r="R36" s="145">
        <f t="shared" si="3"/>
        <v>0</v>
      </c>
      <c r="S36" s="145"/>
      <c r="T36" s="138"/>
      <c r="U36" s="148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 ht="13.5" customHeight="1">
      <c r="A37" s="213" t="s">
        <v>83</v>
      </c>
      <c r="B37" s="118" t="s">
        <v>30</v>
      </c>
      <c r="C37" s="119"/>
      <c r="D37" s="48" t="s">
        <v>38</v>
      </c>
      <c r="E37" s="118"/>
      <c r="F37" s="42" t="s">
        <v>39</v>
      </c>
      <c r="G37" s="125"/>
      <c r="H37" s="133"/>
      <c r="I37" s="42" t="s">
        <v>39</v>
      </c>
      <c r="J37" s="138"/>
      <c r="K37" s="139"/>
      <c r="L37" s="138"/>
      <c r="M37" s="139"/>
      <c r="N37" s="139"/>
      <c r="O37" s="139"/>
      <c r="P37" s="138"/>
      <c r="Q37" s="148"/>
      <c r="R37" s="145">
        <f t="shared" si="3"/>
        <v>0</v>
      </c>
      <c r="S37" s="145"/>
      <c r="T37" s="138"/>
      <c r="U37" s="148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>
      <c r="A38" s="214"/>
      <c r="B38" s="15" t="s">
        <v>31</v>
      </c>
      <c r="C38" s="16"/>
      <c r="D38" s="46" t="s">
        <v>38</v>
      </c>
      <c r="E38" s="15"/>
      <c r="F38" s="43" t="s">
        <v>39</v>
      </c>
      <c r="G38" s="127"/>
      <c r="H38" s="137"/>
      <c r="I38" s="43" t="s">
        <v>39</v>
      </c>
      <c r="J38" s="138"/>
      <c r="K38" s="139"/>
      <c r="L38" s="138"/>
      <c r="M38" s="139"/>
      <c r="N38" s="139"/>
      <c r="O38" s="139"/>
      <c r="P38" s="138"/>
      <c r="Q38" s="148"/>
      <c r="R38" s="145">
        <f t="shared" si="3"/>
        <v>0</v>
      </c>
      <c r="S38" s="145"/>
      <c r="T38" s="138"/>
      <c r="U38" s="148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>
      <c r="A39" s="140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57"/>
      <c r="H39" s="156"/>
      <c r="I39" s="44" t="s">
        <v>39</v>
      </c>
      <c r="J39" s="138"/>
      <c r="K39" s="139"/>
      <c r="L39" s="138"/>
      <c r="M39" s="139"/>
      <c r="N39" s="139"/>
      <c r="O39" s="139"/>
      <c r="P39" s="138"/>
      <c r="Q39" s="148"/>
      <c r="R39" s="145">
        <f t="shared" si="3"/>
        <v>0</v>
      </c>
      <c r="S39" s="145"/>
      <c r="T39" s="138"/>
      <c r="U39" s="148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>
      <c r="A40" s="141"/>
      <c r="B40" s="7" t="s">
        <v>86</v>
      </c>
      <c r="C40" s="8"/>
      <c r="D40" s="47" t="s">
        <v>36</v>
      </c>
      <c r="E40" s="7"/>
      <c r="F40" s="44" t="s">
        <v>39</v>
      </c>
      <c r="G40" s="157"/>
      <c r="H40" s="156"/>
      <c r="I40" s="44" t="s">
        <v>39</v>
      </c>
      <c r="J40" s="138"/>
      <c r="K40" s="139"/>
      <c r="L40" s="138"/>
      <c r="M40" s="139"/>
      <c r="N40" s="139"/>
      <c r="O40" s="139"/>
      <c r="P40" s="138"/>
      <c r="Q40" s="148"/>
      <c r="R40" s="145">
        <f t="shared" si="3"/>
        <v>0</v>
      </c>
      <c r="S40" s="145"/>
      <c r="T40" s="138"/>
      <c r="U40" s="148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>
      <c r="A41" s="142"/>
      <c r="B41" s="118" t="s">
        <v>87</v>
      </c>
      <c r="C41" s="119"/>
      <c r="D41" s="48" t="s">
        <v>36</v>
      </c>
      <c r="E41" s="118"/>
      <c r="F41" s="42" t="s">
        <v>39</v>
      </c>
      <c r="G41" s="125"/>
      <c r="H41" s="133"/>
      <c r="I41" s="42" t="s">
        <v>39</v>
      </c>
      <c r="J41" s="138"/>
      <c r="K41" s="139"/>
      <c r="L41" s="138"/>
      <c r="M41" s="139"/>
      <c r="N41" s="139"/>
      <c r="O41" s="139"/>
      <c r="P41" s="138"/>
      <c r="Q41" s="148"/>
      <c r="R41" s="145">
        <f t="shared" si="3"/>
        <v>0</v>
      </c>
      <c r="S41" s="145"/>
      <c r="T41" s="138"/>
      <c r="U41" s="148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>
      <c r="A42" s="121" t="s">
        <v>128</v>
      </c>
      <c r="B42" s="118" t="s">
        <v>129</v>
      </c>
      <c r="C42" s="119"/>
      <c r="D42" s="50" t="s">
        <v>130</v>
      </c>
      <c r="E42" s="118"/>
      <c r="F42" s="42" t="s">
        <v>39</v>
      </c>
      <c r="G42" s="125"/>
      <c r="H42" s="133"/>
      <c r="I42" s="42"/>
      <c r="J42" s="138"/>
      <c r="K42" s="139"/>
      <c r="L42" s="138"/>
      <c r="M42" s="139"/>
      <c r="N42" s="139"/>
      <c r="O42" s="139"/>
      <c r="P42" s="138"/>
      <c r="Q42" s="148"/>
      <c r="R42" s="145">
        <f t="shared" si="3"/>
        <v>0</v>
      </c>
      <c r="S42" s="145"/>
      <c r="T42" s="138"/>
      <c r="U42" s="148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 ht="13.5" customHeight="1">
      <c r="A43" s="217" t="s">
        <v>123</v>
      </c>
      <c r="B43" s="118" t="s">
        <v>89</v>
      </c>
      <c r="C43" s="119"/>
      <c r="D43" s="50"/>
      <c r="E43" s="118"/>
      <c r="F43" s="44" t="s">
        <v>39</v>
      </c>
      <c r="G43" s="125"/>
      <c r="H43" s="133"/>
      <c r="I43" s="44" t="s">
        <v>39</v>
      </c>
      <c r="J43" s="138"/>
      <c r="K43" s="139"/>
      <c r="L43" s="138"/>
      <c r="M43" s="139"/>
      <c r="N43" s="139"/>
      <c r="O43" s="139"/>
      <c r="P43" s="138"/>
      <c r="Q43" s="148"/>
      <c r="R43" s="145">
        <f t="shared" si="3"/>
        <v>0</v>
      </c>
      <c r="S43" s="145"/>
      <c r="T43" s="138"/>
      <c r="U43" s="148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>
      <c r="A44" s="218"/>
      <c r="B44" s="118" t="s">
        <v>90</v>
      </c>
      <c r="C44" s="119"/>
      <c r="D44" s="50"/>
      <c r="E44" s="118"/>
      <c r="F44" s="44" t="s">
        <v>39</v>
      </c>
      <c r="G44" s="125"/>
      <c r="H44" s="133"/>
      <c r="I44" s="44" t="s">
        <v>39</v>
      </c>
      <c r="J44" s="138"/>
      <c r="K44" s="139"/>
      <c r="L44" s="138"/>
      <c r="M44" s="139"/>
      <c r="N44" s="139"/>
      <c r="O44" s="139"/>
      <c r="P44" s="138"/>
      <c r="Q44" s="148"/>
      <c r="R44" s="145">
        <f t="shared" si="3"/>
        <v>0</v>
      </c>
      <c r="S44" s="145"/>
      <c r="T44" s="138"/>
      <c r="U44" s="148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>
      <c r="A45" s="218"/>
      <c r="B45" s="118" t="s">
        <v>91</v>
      </c>
      <c r="C45" s="119"/>
      <c r="D45" s="50"/>
      <c r="E45" s="118"/>
      <c r="F45" s="42" t="s">
        <v>39</v>
      </c>
      <c r="G45" s="125"/>
      <c r="H45" s="133"/>
      <c r="I45" s="42" t="s">
        <v>39</v>
      </c>
      <c r="J45" s="138"/>
      <c r="K45" s="139"/>
      <c r="L45" s="138"/>
      <c r="M45" s="139"/>
      <c r="N45" s="139"/>
      <c r="O45" s="139"/>
      <c r="P45" s="138"/>
      <c r="Q45" s="148"/>
      <c r="R45" s="145">
        <f t="shared" si="3"/>
        <v>0</v>
      </c>
      <c r="S45" s="145"/>
      <c r="T45" s="138"/>
      <c r="U45" s="148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 ht="13.5" customHeight="1">
      <c r="A46" s="217" t="s">
        <v>124</v>
      </c>
      <c r="B46" s="118" t="s">
        <v>89</v>
      </c>
      <c r="C46" s="119"/>
      <c r="D46" s="50"/>
      <c r="E46" s="118"/>
      <c r="F46" s="44" t="s">
        <v>39</v>
      </c>
      <c r="G46" s="125"/>
      <c r="H46" s="133"/>
      <c r="I46" s="44" t="s">
        <v>39</v>
      </c>
      <c r="J46" s="138"/>
      <c r="K46" s="139"/>
      <c r="L46" s="138"/>
      <c r="M46" s="139"/>
      <c r="N46" s="139"/>
      <c r="O46" s="139"/>
      <c r="P46" s="138"/>
      <c r="Q46" s="148"/>
      <c r="R46" s="145">
        <f t="shared" si="3"/>
        <v>0</v>
      </c>
      <c r="S46" s="145"/>
      <c r="T46" s="138"/>
      <c r="U46" s="148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>
      <c r="A47" s="218"/>
      <c r="B47" s="118" t="s">
        <v>90</v>
      </c>
      <c r="C47" s="119"/>
      <c r="D47" s="50"/>
      <c r="E47" s="118"/>
      <c r="F47" s="44" t="s">
        <v>39</v>
      </c>
      <c r="G47" s="125"/>
      <c r="H47" s="133"/>
      <c r="I47" s="44" t="s">
        <v>39</v>
      </c>
      <c r="J47" s="138"/>
      <c r="K47" s="139"/>
      <c r="L47" s="138"/>
      <c r="M47" s="139"/>
      <c r="N47" s="139"/>
      <c r="O47" s="139"/>
      <c r="P47" s="138"/>
      <c r="Q47" s="148"/>
      <c r="R47" s="145">
        <f t="shared" si="3"/>
        <v>0</v>
      </c>
      <c r="S47" s="145"/>
      <c r="T47" s="138"/>
      <c r="U47" s="148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>
      <c r="A48" s="218"/>
      <c r="B48" s="118" t="s">
        <v>91</v>
      </c>
      <c r="C48" s="119"/>
      <c r="D48" s="50"/>
      <c r="E48" s="118"/>
      <c r="F48" s="42" t="s">
        <v>39</v>
      </c>
      <c r="G48" s="125"/>
      <c r="H48" s="133"/>
      <c r="I48" s="42" t="s">
        <v>39</v>
      </c>
      <c r="J48" s="138"/>
      <c r="K48" s="139"/>
      <c r="L48" s="146"/>
      <c r="M48" s="147"/>
      <c r="N48" s="147"/>
      <c r="O48" s="147"/>
      <c r="P48" s="146"/>
      <c r="Q48" s="149"/>
      <c r="R48" s="145">
        <f t="shared" si="3"/>
        <v>0</v>
      </c>
      <c r="S48" s="145"/>
      <c r="T48" s="146"/>
      <c r="U48" s="149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72.3</v>
      </c>
    </row>
    <row r="49" spans="1:27" ht="13.5" customHeight="1">
      <c r="A49" s="220" t="s">
        <v>132</v>
      </c>
      <c r="B49" s="118" t="s">
        <v>89</v>
      </c>
      <c r="C49" s="119"/>
      <c r="D49" s="50" t="s">
        <v>36</v>
      </c>
      <c r="E49" s="118"/>
      <c r="F49" s="39" t="s">
        <v>39</v>
      </c>
      <c r="G49" s="125"/>
      <c r="H49" s="133"/>
      <c r="I49" s="42" t="s">
        <v>39</v>
      </c>
      <c r="J49" s="144" t="s">
        <v>93</v>
      </c>
      <c r="K49" s="145"/>
      <c r="L49" s="139" t="s">
        <v>260</v>
      </c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48"/>
      <c r="AA49" s="114"/>
    </row>
    <row r="50" spans="1:27">
      <c r="A50" s="221"/>
      <c r="B50" s="12" t="s">
        <v>90</v>
      </c>
      <c r="C50" s="13"/>
      <c r="D50" s="51" t="s">
        <v>36</v>
      </c>
      <c r="E50" s="12"/>
      <c r="F50" s="40" t="s">
        <v>39</v>
      </c>
      <c r="G50" s="134"/>
      <c r="H50" s="135"/>
      <c r="I50" s="45" t="s">
        <v>39</v>
      </c>
      <c r="J50" s="138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48"/>
      <c r="AA50" s="114"/>
    </row>
    <row r="51" spans="1:27">
      <c r="A51" s="222"/>
      <c r="B51" s="15" t="s">
        <v>91</v>
      </c>
      <c r="C51" s="16"/>
      <c r="D51" s="52" t="s">
        <v>36</v>
      </c>
      <c r="E51" s="15"/>
      <c r="F51" s="41" t="s">
        <v>39</v>
      </c>
      <c r="G51" s="166"/>
      <c r="H51" s="137"/>
      <c r="I51" s="43" t="s">
        <v>39</v>
      </c>
      <c r="J51" s="138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48"/>
      <c r="AA51" s="114"/>
    </row>
    <row r="52" spans="1:27" ht="13.5" customHeight="1">
      <c r="A52" s="217" t="s">
        <v>133</v>
      </c>
      <c r="B52" s="118" t="s">
        <v>89</v>
      </c>
      <c r="C52" s="119"/>
      <c r="D52" s="50" t="s">
        <v>36</v>
      </c>
      <c r="E52" s="118"/>
      <c r="F52" s="39" t="s">
        <v>39</v>
      </c>
      <c r="G52" s="125"/>
      <c r="H52" s="133"/>
      <c r="I52" s="42" t="s">
        <v>39</v>
      </c>
      <c r="J52" s="138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48"/>
      <c r="AA52" s="114"/>
    </row>
    <row r="53" spans="1:27">
      <c r="A53" s="218"/>
      <c r="B53" s="12" t="s">
        <v>90</v>
      </c>
      <c r="C53" s="13"/>
      <c r="D53" s="51" t="s">
        <v>36</v>
      </c>
      <c r="E53" s="12"/>
      <c r="F53" s="40" t="s">
        <v>39</v>
      </c>
      <c r="G53" s="134"/>
      <c r="H53" s="135"/>
      <c r="I53" s="45" t="s">
        <v>39</v>
      </c>
      <c r="J53" s="138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48"/>
      <c r="AA53" s="114"/>
    </row>
    <row r="54" spans="1:27">
      <c r="A54" s="219"/>
      <c r="B54" s="15" t="s">
        <v>91</v>
      </c>
      <c r="C54" s="16"/>
      <c r="D54" s="52" t="s">
        <v>36</v>
      </c>
      <c r="E54" s="15"/>
      <c r="F54" s="41" t="s">
        <v>39</v>
      </c>
      <c r="G54" s="166"/>
      <c r="H54" s="137"/>
      <c r="I54" s="43" t="s">
        <v>39</v>
      </c>
      <c r="J54" s="146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9"/>
      <c r="AA54" s="114"/>
    </row>
    <row r="55" spans="1:27">
      <c r="A55" s="167" t="s">
        <v>92</v>
      </c>
      <c r="B55" s="118" t="s">
        <v>89</v>
      </c>
      <c r="C55" s="119"/>
      <c r="D55" s="50" t="s">
        <v>36</v>
      </c>
      <c r="E55" s="118"/>
      <c r="F55" s="39" t="s">
        <v>39</v>
      </c>
      <c r="G55" s="125"/>
      <c r="H55" s="133"/>
      <c r="I55" s="42" t="s">
        <v>39</v>
      </c>
      <c r="J55" s="140" t="s">
        <v>48</v>
      </c>
      <c r="K55" s="125"/>
      <c r="L55" s="133"/>
      <c r="M55" s="133"/>
      <c r="N55" s="133"/>
      <c r="O55" s="133"/>
      <c r="P55" s="133"/>
      <c r="Q55" s="133"/>
      <c r="R55" s="133"/>
      <c r="S55" s="126"/>
      <c r="T55" s="125"/>
      <c r="U55" s="133"/>
      <c r="V55" s="126"/>
      <c r="W55" s="125"/>
      <c r="X55" s="133"/>
      <c r="Y55" s="133"/>
      <c r="Z55" s="126"/>
      <c r="AA55" s="120"/>
    </row>
    <row r="56" spans="1:27">
      <c r="A56" s="168"/>
      <c r="B56" s="12" t="s">
        <v>90</v>
      </c>
      <c r="C56" s="13"/>
      <c r="D56" s="51" t="s">
        <v>36</v>
      </c>
      <c r="E56" s="12"/>
      <c r="F56" s="40" t="s">
        <v>39</v>
      </c>
      <c r="G56" s="134"/>
      <c r="H56" s="135"/>
      <c r="I56" s="45" t="s">
        <v>39</v>
      </c>
      <c r="J56" s="141"/>
      <c r="K56" s="134"/>
      <c r="L56" s="135"/>
      <c r="M56" s="135"/>
      <c r="N56" s="135"/>
      <c r="O56" s="135"/>
      <c r="P56" s="135"/>
      <c r="Q56" s="135"/>
      <c r="R56" s="135"/>
      <c r="S56" s="136"/>
      <c r="T56" s="134"/>
      <c r="U56" s="135"/>
      <c r="V56" s="136"/>
      <c r="W56" s="134"/>
      <c r="X56" s="135"/>
      <c r="Y56" s="135"/>
      <c r="Z56" s="136"/>
      <c r="AA56" s="120"/>
    </row>
    <row r="57" spans="1:27">
      <c r="A57" s="169"/>
      <c r="B57" s="15" t="s">
        <v>91</v>
      </c>
      <c r="C57" s="16"/>
      <c r="D57" s="52" t="s">
        <v>36</v>
      </c>
      <c r="E57" s="15"/>
      <c r="F57" s="41" t="s">
        <v>39</v>
      </c>
      <c r="G57" s="166"/>
      <c r="H57" s="137"/>
      <c r="I57" s="43" t="s">
        <v>39</v>
      </c>
      <c r="J57" s="142"/>
      <c r="K57" s="127"/>
      <c r="L57" s="137"/>
      <c r="M57" s="137"/>
      <c r="N57" s="137"/>
      <c r="O57" s="137"/>
      <c r="P57" s="137"/>
      <c r="Q57" s="137"/>
      <c r="R57" s="137"/>
      <c r="S57" s="128"/>
      <c r="T57" s="127"/>
      <c r="U57" s="137"/>
      <c r="V57" s="128"/>
      <c r="W57" s="127"/>
      <c r="X57" s="137"/>
      <c r="Y57" s="137"/>
      <c r="Z57" s="128"/>
      <c r="AA57" s="120"/>
    </row>
    <row r="58" spans="1:27" ht="13.5" customHeight="1">
      <c r="A58" s="153" t="s">
        <v>94</v>
      </c>
      <c r="B58" s="154"/>
      <c r="C58" s="154"/>
      <c r="D58" s="155"/>
      <c r="E58" s="131"/>
      <c r="F58" s="156"/>
      <c r="G58" s="156"/>
      <c r="H58" s="156"/>
      <c r="I58" s="44" t="s">
        <v>39</v>
      </c>
      <c r="J58" s="143" t="s">
        <v>141</v>
      </c>
      <c r="K58" s="143"/>
      <c r="L58" s="143"/>
      <c r="M58" s="143"/>
      <c r="N58" s="143"/>
      <c r="O58" s="131"/>
      <c r="P58" s="156"/>
      <c r="Q58" s="156"/>
      <c r="R58" s="156"/>
      <c r="S58" s="156"/>
      <c r="T58" s="69" t="s">
        <v>39</v>
      </c>
      <c r="U58" s="159" t="s">
        <v>49</v>
      </c>
      <c r="V58" s="123" t="s">
        <v>34</v>
      </c>
      <c r="W58" s="123" t="s">
        <v>47</v>
      </c>
      <c r="X58" s="125" t="s">
        <v>50</v>
      </c>
      <c r="Y58" s="126"/>
      <c r="Z58" s="129" t="s">
        <v>156</v>
      </c>
      <c r="AA58" s="123">
        <v>1.2</v>
      </c>
    </row>
    <row r="59" spans="1:27" ht="13.5" customHeight="1">
      <c r="A59" s="153" t="s">
        <v>95</v>
      </c>
      <c r="B59" s="154"/>
      <c r="C59" s="154"/>
      <c r="D59" s="155"/>
      <c r="E59" s="157"/>
      <c r="F59" s="156"/>
      <c r="G59" s="156"/>
      <c r="H59" s="156"/>
      <c r="I59" s="44" t="s">
        <v>39</v>
      </c>
      <c r="J59" s="143" t="s">
        <v>142</v>
      </c>
      <c r="K59" s="143"/>
      <c r="L59" s="143"/>
      <c r="M59" s="143"/>
      <c r="N59" s="143"/>
      <c r="O59" s="157">
        <f>E67-E68</f>
        <v>4095</v>
      </c>
      <c r="P59" s="156"/>
      <c r="Q59" s="156"/>
      <c r="R59" s="156"/>
      <c r="S59" s="156"/>
      <c r="T59" s="69" t="s">
        <v>39</v>
      </c>
      <c r="U59" s="159"/>
      <c r="V59" s="124"/>
      <c r="W59" s="124"/>
      <c r="X59" s="127"/>
      <c r="Y59" s="128"/>
      <c r="Z59" s="130"/>
      <c r="AA59" s="124"/>
    </row>
    <row r="60" spans="1:27" ht="13.5" customHeight="1">
      <c r="A60" s="153" t="s">
        <v>134</v>
      </c>
      <c r="B60" s="154"/>
      <c r="C60" s="154"/>
      <c r="D60" s="155"/>
      <c r="E60" s="157"/>
      <c r="F60" s="158"/>
      <c r="G60" s="158"/>
      <c r="H60" s="158"/>
      <c r="I60" s="74" t="s">
        <v>39</v>
      </c>
      <c r="J60" s="143" t="s">
        <v>143</v>
      </c>
      <c r="K60" s="143"/>
      <c r="L60" s="143"/>
      <c r="M60" s="143"/>
      <c r="N60" s="143"/>
      <c r="O60" s="131"/>
      <c r="P60" s="156"/>
      <c r="Q60" s="156"/>
      <c r="R60" s="156"/>
      <c r="S60" s="156"/>
      <c r="T60" s="69" t="s">
        <v>39</v>
      </c>
      <c r="U60" s="159"/>
      <c r="V60" s="33"/>
      <c r="W60" s="33"/>
      <c r="X60" s="131"/>
      <c r="Y60" s="132"/>
      <c r="Z60" s="33"/>
      <c r="AA60" s="115"/>
    </row>
    <row r="61" spans="1:27" ht="13.5" customHeight="1">
      <c r="A61" s="153" t="s">
        <v>135</v>
      </c>
      <c r="B61" s="154"/>
      <c r="C61" s="154"/>
      <c r="D61" s="155"/>
      <c r="E61" s="162"/>
      <c r="F61" s="163"/>
      <c r="G61" s="163"/>
      <c r="H61" s="163"/>
      <c r="I61" s="44" t="s">
        <v>39</v>
      </c>
      <c r="J61" s="143" t="s">
        <v>144</v>
      </c>
      <c r="K61" s="143"/>
      <c r="L61" s="143"/>
      <c r="M61" s="143"/>
      <c r="N61" s="143"/>
      <c r="O61" s="131"/>
      <c r="P61" s="156"/>
      <c r="Q61" s="156"/>
      <c r="R61" s="156"/>
      <c r="S61" s="156"/>
      <c r="T61" s="69" t="s">
        <v>39</v>
      </c>
      <c r="U61" s="159"/>
      <c r="V61" s="33"/>
      <c r="W61" s="33"/>
      <c r="X61" s="131"/>
      <c r="Y61" s="132"/>
      <c r="Z61" s="33"/>
      <c r="AA61" s="115"/>
    </row>
    <row r="62" spans="1:27" ht="13.5" customHeight="1">
      <c r="A62" s="153" t="s">
        <v>96</v>
      </c>
      <c r="B62" s="154"/>
      <c r="C62" s="154"/>
      <c r="D62" s="155"/>
      <c r="E62" s="164"/>
      <c r="F62" s="165"/>
      <c r="G62" s="165"/>
      <c r="H62" s="165"/>
      <c r="I62" s="44" t="s">
        <v>39</v>
      </c>
      <c r="J62" s="143" t="s">
        <v>145</v>
      </c>
      <c r="K62" s="143"/>
      <c r="L62" s="143"/>
      <c r="M62" s="143"/>
      <c r="N62" s="143"/>
      <c r="O62" s="131"/>
      <c r="P62" s="156"/>
      <c r="Q62" s="156"/>
      <c r="R62" s="156"/>
      <c r="S62" s="156"/>
      <c r="T62" s="69" t="s">
        <v>39</v>
      </c>
      <c r="U62" s="159"/>
      <c r="V62" s="33"/>
      <c r="W62" s="33"/>
      <c r="X62" s="131"/>
      <c r="Y62" s="132"/>
      <c r="Z62" s="33"/>
      <c r="AA62" s="115"/>
    </row>
    <row r="63" spans="1:27" ht="13.5" customHeight="1">
      <c r="A63" s="153" t="s">
        <v>163</v>
      </c>
      <c r="B63" s="154"/>
      <c r="C63" s="154"/>
      <c r="D63" s="155"/>
      <c r="E63" s="27">
        <f>SUM(E14:E42)</f>
        <v>19360</v>
      </c>
      <c r="F63" s="44" t="s">
        <v>39</v>
      </c>
      <c r="G63" s="206">
        <f>SUM(G20:H42)</f>
        <v>3950</v>
      </c>
      <c r="H63" s="207"/>
      <c r="I63" s="44" t="s">
        <v>39</v>
      </c>
      <c r="J63" s="224" t="s">
        <v>146</v>
      </c>
      <c r="K63" s="224"/>
      <c r="L63" s="224"/>
      <c r="M63" s="224"/>
      <c r="N63" s="224"/>
      <c r="O63" s="157">
        <f>E62</f>
        <v>0</v>
      </c>
      <c r="P63" s="156"/>
      <c r="Q63" s="156"/>
      <c r="R63" s="156"/>
      <c r="S63" s="156"/>
      <c r="T63" s="69" t="s">
        <v>39</v>
      </c>
      <c r="U63" s="159"/>
      <c r="V63" s="33"/>
      <c r="W63" s="33"/>
      <c r="X63" s="131"/>
      <c r="Y63" s="132"/>
      <c r="Z63" s="33"/>
      <c r="AA63" s="115"/>
    </row>
    <row r="64" spans="1:27" ht="13.5" customHeight="1">
      <c r="A64" s="153" t="s">
        <v>164</v>
      </c>
      <c r="B64" s="154"/>
      <c r="C64" s="154"/>
      <c r="D64" s="155"/>
      <c r="E64" s="5">
        <v>30</v>
      </c>
      <c r="F64" s="38" t="s">
        <v>43</v>
      </c>
      <c r="G64" s="164">
        <f>ROUNDDOWN(G63*E64/100,0)</f>
        <v>1185</v>
      </c>
      <c r="H64" s="165"/>
      <c r="I64" s="44" t="s">
        <v>39</v>
      </c>
      <c r="J64" s="143" t="s">
        <v>147</v>
      </c>
      <c r="K64" s="143"/>
      <c r="L64" s="143"/>
      <c r="M64" s="143"/>
      <c r="N64" s="143"/>
      <c r="O64" s="131"/>
      <c r="P64" s="156"/>
      <c r="Q64" s="156"/>
      <c r="R64" s="156"/>
      <c r="S64" s="156"/>
      <c r="T64" s="69" t="s">
        <v>39</v>
      </c>
      <c r="U64" s="159"/>
      <c r="V64" s="33"/>
      <c r="W64" s="33"/>
      <c r="X64" s="131"/>
      <c r="Y64" s="132"/>
      <c r="Z64" s="33"/>
      <c r="AA64" s="115"/>
    </row>
    <row r="65" spans="1:27" ht="13.5" customHeight="1">
      <c r="A65" s="153" t="s">
        <v>136</v>
      </c>
      <c r="B65" s="154"/>
      <c r="C65" s="154"/>
      <c r="D65" s="155"/>
      <c r="E65" s="131"/>
      <c r="F65" s="156"/>
      <c r="G65" s="156"/>
      <c r="H65" s="156"/>
      <c r="I65" s="44" t="s">
        <v>39</v>
      </c>
      <c r="J65" s="143" t="s">
        <v>148</v>
      </c>
      <c r="K65" s="143"/>
      <c r="L65" s="143"/>
      <c r="M65" s="143"/>
      <c r="N65" s="143"/>
      <c r="O65" s="131"/>
      <c r="P65" s="156"/>
      <c r="Q65" s="156"/>
      <c r="R65" s="156"/>
      <c r="S65" s="156"/>
      <c r="T65" s="69" t="s">
        <v>39</v>
      </c>
      <c r="U65" s="159"/>
      <c r="V65" s="33"/>
      <c r="W65" s="33"/>
      <c r="X65" s="131"/>
      <c r="Y65" s="132"/>
      <c r="Z65" s="33"/>
      <c r="AA65" s="115"/>
    </row>
    <row r="66" spans="1:27" ht="13.5" customHeight="1">
      <c r="A66" s="153" t="s">
        <v>137</v>
      </c>
      <c r="B66" s="154"/>
      <c r="C66" s="154"/>
      <c r="D66" s="155"/>
      <c r="E66" s="164"/>
      <c r="F66" s="165"/>
      <c r="G66" s="165"/>
      <c r="H66" s="165"/>
      <c r="I66" s="44" t="s">
        <v>39</v>
      </c>
      <c r="J66" s="143" t="s">
        <v>149</v>
      </c>
      <c r="K66" s="143"/>
      <c r="L66" s="143"/>
      <c r="M66" s="143"/>
      <c r="N66" s="143"/>
      <c r="O66" s="131"/>
      <c r="P66" s="156"/>
      <c r="Q66" s="156"/>
      <c r="R66" s="156"/>
      <c r="S66" s="156"/>
      <c r="T66" s="69" t="s">
        <v>39</v>
      </c>
      <c r="U66" s="159"/>
      <c r="V66" s="33"/>
      <c r="W66" s="33"/>
      <c r="X66" s="131"/>
      <c r="Y66" s="132"/>
      <c r="Z66" s="33"/>
      <c r="AA66" s="115" t="s">
        <v>51</v>
      </c>
    </row>
    <row r="67" spans="1:27" ht="13.5" customHeight="1">
      <c r="A67" s="153" t="s">
        <v>138</v>
      </c>
      <c r="B67" s="154"/>
      <c r="C67" s="154"/>
      <c r="D67" s="155"/>
      <c r="E67" s="157">
        <f>E63+G63+G64</f>
        <v>24495</v>
      </c>
      <c r="F67" s="156"/>
      <c r="G67" s="156"/>
      <c r="H67" s="156"/>
      <c r="I67" s="44" t="s">
        <v>39</v>
      </c>
      <c r="J67" s="143" t="s">
        <v>150</v>
      </c>
      <c r="K67" s="143"/>
      <c r="L67" s="143"/>
      <c r="M67" s="143"/>
      <c r="N67" s="143"/>
      <c r="O67" s="131"/>
      <c r="P67" s="156"/>
      <c r="Q67" s="156"/>
      <c r="R67" s="156"/>
      <c r="S67" s="156"/>
      <c r="T67" s="69" t="s">
        <v>39</v>
      </c>
      <c r="U67" s="159"/>
      <c r="V67" s="33"/>
      <c r="W67" s="33"/>
      <c r="X67" s="131"/>
      <c r="Y67" s="132"/>
      <c r="Z67" s="33"/>
      <c r="AA67" s="115" t="s">
        <v>52</v>
      </c>
    </row>
    <row r="68" spans="1:27" ht="13.5" customHeight="1">
      <c r="A68" s="150" t="s">
        <v>139</v>
      </c>
      <c r="B68" s="150"/>
      <c r="C68" s="150"/>
      <c r="D68" s="150"/>
      <c r="E68" s="160">
        <f>ROUNDDOWN(E15+(E67-E15)*0.6,-2)</f>
        <v>20400</v>
      </c>
      <c r="F68" s="161"/>
      <c r="G68" s="161"/>
      <c r="H68" s="161"/>
      <c r="I68" s="42" t="s">
        <v>39</v>
      </c>
      <c r="J68" s="143" t="s">
        <v>151</v>
      </c>
      <c r="K68" s="143"/>
      <c r="L68" s="143"/>
      <c r="M68" s="143"/>
      <c r="N68" s="143"/>
      <c r="O68" s="131"/>
      <c r="P68" s="156"/>
      <c r="Q68" s="156"/>
      <c r="R68" s="156"/>
      <c r="S68" s="156"/>
      <c r="T68" s="32" t="s">
        <v>39</v>
      </c>
      <c r="U68" s="159"/>
      <c r="V68" s="33"/>
      <c r="W68" s="33"/>
      <c r="X68" s="131"/>
      <c r="Y68" s="132"/>
      <c r="Z68" s="33"/>
      <c r="AA68" s="115" t="s">
        <v>53</v>
      </c>
    </row>
    <row r="69" spans="1:27">
      <c r="A69" s="150" t="s">
        <v>140</v>
      </c>
      <c r="B69" s="150"/>
      <c r="C69" s="150"/>
      <c r="D69" s="150"/>
      <c r="E69" s="151"/>
      <c r="F69" s="152"/>
      <c r="G69" s="152"/>
      <c r="H69" s="152"/>
      <c r="I69" s="42" t="s">
        <v>39</v>
      </c>
      <c r="J69" s="143"/>
      <c r="K69" s="143"/>
      <c r="L69" s="143"/>
      <c r="M69" s="143"/>
      <c r="N69" s="143"/>
      <c r="O69" s="131"/>
      <c r="P69" s="156"/>
      <c r="Q69" s="156"/>
      <c r="R69" s="156"/>
      <c r="S69" s="156"/>
      <c r="T69" s="32"/>
      <c r="U69" s="159"/>
      <c r="V69" s="33"/>
      <c r="W69" s="33"/>
      <c r="X69" s="131"/>
      <c r="Y69" s="132"/>
      <c r="Z69" s="33"/>
      <c r="AA69" s="115" t="s">
        <v>54</v>
      </c>
    </row>
    <row r="70" spans="1:27">
      <c r="A70" s="33" t="s">
        <v>32</v>
      </c>
      <c r="B70" s="159"/>
      <c r="C70" s="159"/>
      <c r="D70" s="159"/>
      <c r="E70" s="71" t="s">
        <v>44</v>
      </c>
      <c r="F70" s="131"/>
      <c r="G70" s="156"/>
      <c r="H70" s="156"/>
      <c r="I70" s="132"/>
      <c r="J70" s="170"/>
      <c r="K70" s="185"/>
      <c r="L70" s="185"/>
      <c r="M70" s="185"/>
      <c r="N70" s="171"/>
      <c r="O70" s="131"/>
      <c r="P70" s="156"/>
      <c r="Q70" s="156"/>
      <c r="R70" s="156"/>
      <c r="S70" s="156"/>
      <c r="T70" s="70"/>
      <c r="U70" s="159"/>
      <c r="V70" s="159" t="s">
        <v>55</v>
      </c>
      <c r="W70" s="159"/>
      <c r="X70" s="131"/>
      <c r="Y70" s="132"/>
      <c r="Z70" s="33"/>
      <c r="AA70" s="115"/>
    </row>
    <row r="71" spans="1:27" ht="16.5">
      <c r="J71" s="72" t="s">
        <v>105</v>
      </c>
      <c r="V71" s="223" t="s">
        <v>162</v>
      </c>
      <c r="W71" s="223"/>
      <c r="X71" s="223"/>
      <c r="Y71" s="223"/>
      <c r="Z71" s="223"/>
      <c r="AA71" s="223"/>
    </row>
    <row r="72" spans="1:27">
      <c r="A72" s="4" t="s">
        <v>97</v>
      </c>
    </row>
  </sheetData>
  <mergeCells count="379">
    <mergeCell ref="V71:AA71"/>
    <mergeCell ref="B70:D70"/>
    <mergeCell ref="F70:I70"/>
    <mergeCell ref="J70:N70"/>
    <mergeCell ref="O70:S70"/>
    <mergeCell ref="V70:W70"/>
    <mergeCell ref="X70:Y70"/>
    <mergeCell ref="A68:D68"/>
    <mergeCell ref="E68:H68"/>
    <mergeCell ref="J68:N68"/>
    <mergeCell ref="O68:S68"/>
    <mergeCell ref="X68:Y68"/>
    <mergeCell ref="A69:D69"/>
    <mergeCell ref="E69:H69"/>
    <mergeCell ref="J69:N69"/>
    <mergeCell ref="O69:S69"/>
    <mergeCell ref="X69:Y69"/>
    <mergeCell ref="A66:D66"/>
    <mergeCell ref="E66:H66"/>
    <mergeCell ref="J66:N66"/>
    <mergeCell ref="O66:S66"/>
    <mergeCell ref="X66:Y66"/>
    <mergeCell ref="A67:D67"/>
    <mergeCell ref="E67:H67"/>
    <mergeCell ref="J67:N67"/>
    <mergeCell ref="O67:S67"/>
    <mergeCell ref="X67:Y67"/>
    <mergeCell ref="A64:D64"/>
    <mergeCell ref="G64:H64"/>
    <mergeCell ref="J64:N64"/>
    <mergeCell ref="O64:S64"/>
    <mergeCell ref="X64:Y64"/>
    <mergeCell ref="A65:D65"/>
    <mergeCell ref="E65:H65"/>
    <mergeCell ref="J65:N65"/>
    <mergeCell ref="O65:S65"/>
    <mergeCell ref="X65:Y65"/>
    <mergeCell ref="A62:D62"/>
    <mergeCell ref="E62:H62"/>
    <mergeCell ref="J62:N62"/>
    <mergeCell ref="O62:S62"/>
    <mergeCell ref="X62:Y62"/>
    <mergeCell ref="A63:D63"/>
    <mergeCell ref="G63:H63"/>
    <mergeCell ref="J63:N63"/>
    <mergeCell ref="O63:S63"/>
    <mergeCell ref="X63:Y63"/>
    <mergeCell ref="A60:D60"/>
    <mergeCell ref="E60:H60"/>
    <mergeCell ref="J60:N60"/>
    <mergeCell ref="O60:S60"/>
    <mergeCell ref="X60:Y60"/>
    <mergeCell ref="A61:D61"/>
    <mergeCell ref="E61:H61"/>
    <mergeCell ref="J61:N61"/>
    <mergeCell ref="O61:S61"/>
    <mergeCell ref="X61:Y61"/>
    <mergeCell ref="X58:Y59"/>
    <mergeCell ref="Z58:Z59"/>
    <mergeCell ref="AA58:AA59"/>
    <mergeCell ref="A59:D59"/>
    <mergeCell ref="E59:H59"/>
    <mergeCell ref="J59:N59"/>
    <mergeCell ref="O59:S59"/>
    <mergeCell ref="W55:Z57"/>
    <mergeCell ref="G56:H56"/>
    <mergeCell ref="G57:H57"/>
    <mergeCell ref="A58:D58"/>
    <mergeCell ref="E58:H58"/>
    <mergeCell ref="J58:N58"/>
    <mergeCell ref="O58:S58"/>
    <mergeCell ref="U58:U70"/>
    <mergeCell ref="V58:V59"/>
    <mergeCell ref="W58:W59"/>
    <mergeCell ref="G54:H54"/>
    <mergeCell ref="A55:A57"/>
    <mergeCell ref="G55:H55"/>
    <mergeCell ref="J55:J57"/>
    <mergeCell ref="K55:S57"/>
    <mergeCell ref="T55:V57"/>
    <mergeCell ref="T48:U48"/>
    <mergeCell ref="A49:A51"/>
    <mergeCell ref="G49:H49"/>
    <mergeCell ref="J49:K54"/>
    <mergeCell ref="L49:Z54"/>
    <mergeCell ref="G50:H50"/>
    <mergeCell ref="G51:H51"/>
    <mergeCell ref="A52:A54"/>
    <mergeCell ref="G52:H52"/>
    <mergeCell ref="G53:H53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R45:S45"/>
    <mergeCell ref="T45:U45"/>
    <mergeCell ref="A46:A48"/>
    <mergeCell ref="G46:H46"/>
    <mergeCell ref="J46:K46"/>
    <mergeCell ref="L46:O46"/>
    <mergeCell ref="P46:Q46"/>
    <mergeCell ref="R46:S46"/>
    <mergeCell ref="T46:U46"/>
    <mergeCell ref="G47:H47"/>
    <mergeCell ref="T43:U43"/>
    <mergeCell ref="G44:H44"/>
    <mergeCell ref="J44:K44"/>
    <mergeCell ref="L44:O44"/>
    <mergeCell ref="P44:Q44"/>
    <mergeCell ref="R44:S44"/>
    <mergeCell ref="T44:U44"/>
    <mergeCell ref="A43:A45"/>
    <mergeCell ref="G43:H43"/>
    <mergeCell ref="J43:K43"/>
    <mergeCell ref="L43:O43"/>
    <mergeCell ref="P43:Q43"/>
    <mergeCell ref="R43:S43"/>
    <mergeCell ref="G45:H45"/>
    <mergeCell ref="J45:K45"/>
    <mergeCell ref="L45:O45"/>
    <mergeCell ref="P45:Q45"/>
    <mergeCell ref="G42:H42"/>
    <mergeCell ref="J42:K42"/>
    <mergeCell ref="L42:O42"/>
    <mergeCell ref="P42:Q42"/>
    <mergeCell ref="R42:S42"/>
    <mergeCell ref="T42:U42"/>
    <mergeCell ref="G41:H41"/>
    <mergeCell ref="J41:K41"/>
    <mergeCell ref="L41:O41"/>
    <mergeCell ref="P41:Q41"/>
    <mergeCell ref="R41:S41"/>
    <mergeCell ref="T41:U41"/>
    <mergeCell ref="R39:S39"/>
    <mergeCell ref="T39:U39"/>
    <mergeCell ref="G40:H40"/>
    <mergeCell ref="J40:K40"/>
    <mergeCell ref="L40:O40"/>
    <mergeCell ref="P40:Q40"/>
    <mergeCell ref="R40:S40"/>
    <mergeCell ref="T40:U40"/>
    <mergeCell ref="J38:K38"/>
    <mergeCell ref="L38:O38"/>
    <mergeCell ref="P38:Q38"/>
    <mergeCell ref="R38:S38"/>
    <mergeCell ref="T38:U38"/>
    <mergeCell ref="A39:A41"/>
    <mergeCell ref="G39:H39"/>
    <mergeCell ref="J39:K39"/>
    <mergeCell ref="L39:O39"/>
    <mergeCell ref="P39:Q39"/>
    <mergeCell ref="R36:S36"/>
    <mergeCell ref="T36:U36"/>
    <mergeCell ref="A37:A38"/>
    <mergeCell ref="G37:H37"/>
    <mergeCell ref="J37:K37"/>
    <mergeCell ref="L37:O37"/>
    <mergeCell ref="P37:Q37"/>
    <mergeCell ref="R37:S37"/>
    <mergeCell ref="T37:U37"/>
    <mergeCell ref="G38:H38"/>
    <mergeCell ref="T34:U34"/>
    <mergeCell ref="G35:H35"/>
    <mergeCell ref="J35:K35"/>
    <mergeCell ref="L35:O35"/>
    <mergeCell ref="P35:Q35"/>
    <mergeCell ref="R35:S35"/>
    <mergeCell ref="T35:U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T32:U32"/>
    <mergeCell ref="G33:H33"/>
    <mergeCell ref="J33:K33"/>
    <mergeCell ref="L33:O33"/>
    <mergeCell ref="P33:Q33"/>
    <mergeCell ref="R33:S33"/>
    <mergeCell ref="T33:U33"/>
    <mergeCell ref="A32:A33"/>
    <mergeCell ref="G32:H32"/>
    <mergeCell ref="J32:K32"/>
    <mergeCell ref="L32:O32"/>
    <mergeCell ref="P32:Q32"/>
    <mergeCell ref="R32:S32"/>
    <mergeCell ref="G31:H31"/>
    <mergeCell ref="J31:K31"/>
    <mergeCell ref="L31:O31"/>
    <mergeCell ref="P31:Q31"/>
    <mergeCell ref="R31:S31"/>
    <mergeCell ref="T31:U31"/>
    <mergeCell ref="G30:H30"/>
    <mergeCell ref="J30:K30"/>
    <mergeCell ref="L30:O30"/>
    <mergeCell ref="P30:Q30"/>
    <mergeCell ref="R30:S30"/>
    <mergeCell ref="T30:U30"/>
    <mergeCell ref="G29:H29"/>
    <mergeCell ref="J29:K29"/>
    <mergeCell ref="L29:O29"/>
    <mergeCell ref="P29:Q29"/>
    <mergeCell ref="R29:S29"/>
    <mergeCell ref="T29:U29"/>
    <mergeCell ref="G28:H28"/>
    <mergeCell ref="J28:K28"/>
    <mergeCell ref="L28:O28"/>
    <mergeCell ref="P28:Q28"/>
    <mergeCell ref="R28:S28"/>
    <mergeCell ref="T28:U28"/>
    <mergeCell ref="G27:H27"/>
    <mergeCell ref="J27:K27"/>
    <mergeCell ref="L27:O27"/>
    <mergeCell ref="P27:Q27"/>
    <mergeCell ref="R27:S27"/>
    <mergeCell ref="T27:U27"/>
    <mergeCell ref="T25:U25"/>
    <mergeCell ref="G26:H26"/>
    <mergeCell ref="J26:K26"/>
    <mergeCell ref="L26:O26"/>
    <mergeCell ref="P26:Q26"/>
    <mergeCell ref="R26:S26"/>
    <mergeCell ref="T26:U26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R22:S22"/>
    <mergeCell ref="T22:U22"/>
    <mergeCell ref="A23:A28"/>
    <mergeCell ref="G23:H23"/>
    <mergeCell ref="J23:K23"/>
    <mergeCell ref="L23:O23"/>
    <mergeCell ref="P23:Q23"/>
    <mergeCell ref="R23:S23"/>
    <mergeCell ref="T23:U23"/>
    <mergeCell ref="G24:H24"/>
    <mergeCell ref="T20:U20"/>
    <mergeCell ref="G21:H21"/>
    <mergeCell ref="J21:K21"/>
    <mergeCell ref="L21:O21"/>
    <mergeCell ref="P21:Q21"/>
    <mergeCell ref="R21:S21"/>
    <mergeCell ref="T21:U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G19:H19"/>
    <mergeCell ref="J19:K19"/>
    <mergeCell ref="L19:O19"/>
    <mergeCell ref="P19:Q19"/>
    <mergeCell ref="R19:S19"/>
    <mergeCell ref="T19:U19"/>
    <mergeCell ref="G18:H18"/>
    <mergeCell ref="J18:K18"/>
    <mergeCell ref="L18:O18"/>
    <mergeCell ref="P18:Q18"/>
    <mergeCell ref="R18:S18"/>
    <mergeCell ref="T18:U18"/>
    <mergeCell ref="G17:H17"/>
    <mergeCell ref="J17:K17"/>
    <mergeCell ref="L17:O17"/>
    <mergeCell ref="P17:Q17"/>
    <mergeCell ref="R17:S17"/>
    <mergeCell ref="T17:U17"/>
    <mergeCell ref="T15:U15"/>
    <mergeCell ref="G16:H16"/>
    <mergeCell ref="J16:K16"/>
    <mergeCell ref="L16:O16"/>
    <mergeCell ref="P16:Q16"/>
    <mergeCell ref="R16:S16"/>
    <mergeCell ref="T16:U16"/>
    <mergeCell ref="A14:A19"/>
    <mergeCell ref="J14:K14"/>
    <mergeCell ref="L14:O14"/>
    <mergeCell ref="P14:Q14"/>
    <mergeCell ref="R14:S14"/>
    <mergeCell ref="T14:U14"/>
    <mergeCell ref="J15:K15"/>
    <mergeCell ref="L15:O15"/>
    <mergeCell ref="P15:Q15"/>
    <mergeCell ref="R15:S15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72"/>
  <sheetViews>
    <sheetView topLeftCell="A2" zoomScale="150" zoomScaleNormal="150" workbookViewId="0">
      <selection activeCell="A14" sqref="A14:A19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" style="4" customWidth="1"/>
    <col min="11" max="11" width="5.37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7" width="4" style="4" hidden="1" customWidth="1"/>
    <col min="18" max="19" width="4" style="4" customWidth="1"/>
    <col min="20" max="20" width="5.375" style="4" hidden="1" customWidth="1"/>
    <col min="21" max="21" width="7.5" style="4" hidden="1" customWidth="1"/>
    <col min="22" max="22" width="8.5" style="4" hidden="1" customWidth="1"/>
    <col min="23" max="23" width="6.125" style="4" customWidth="1"/>
    <col min="24" max="24" width="7.75" style="4" customWidth="1"/>
    <col min="25" max="25" width="5.25" style="4" hidden="1" customWidth="1"/>
    <col min="26" max="27" width="7.25" style="4" hidden="1" customWidth="1"/>
    <col min="28" max="28" width="13.125" style="4" customWidth="1"/>
    <col min="29" max="30" width="6.625" style="4" customWidth="1"/>
    <col min="31" max="31" width="6.25" style="4" customWidth="1"/>
    <col min="32" max="34" width="5.25" style="4" customWidth="1"/>
    <col min="35" max="16384" width="7.375" style="4"/>
  </cols>
  <sheetData>
    <row r="1" spans="1:32" ht="23.25" customHeight="1">
      <c r="A1" s="4" t="s">
        <v>0</v>
      </c>
      <c r="V1" s="4" t="s">
        <v>167</v>
      </c>
      <c r="Y1" s="226" t="s">
        <v>106</v>
      </c>
      <c r="Z1" s="226"/>
      <c r="AA1" s="226"/>
    </row>
    <row r="2" spans="1:32" ht="18.75" customHeight="1">
      <c r="A2" s="125" t="s">
        <v>1</v>
      </c>
      <c r="B2" s="126"/>
      <c r="C2" s="159" t="s">
        <v>67</v>
      </c>
      <c r="D2" s="159" t="s">
        <v>68</v>
      </c>
      <c r="E2" s="159">
        <v>0</v>
      </c>
      <c r="F2" s="159">
        <v>3</v>
      </c>
      <c r="G2" s="235" t="s">
        <v>65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  <c r="T2" s="131" t="s">
        <v>63</v>
      </c>
      <c r="U2" s="156"/>
      <c r="V2" s="156"/>
      <c r="W2" s="156"/>
      <c r="X2" s="156"/>
      <c r="Y2" s="156"/>
      <c r="Z2" s="156"/>
      <c r="AA2" s="132"/>
    </row>
    <row r="3" spans="1:32" ht="15" customHeight="1">
      <c r="A3" s="127"/>
      <c r="B3" s="128"/>
      <c r="C3" s="159"/>
      <c r="D3" s="159"/>
      <c r="E3" s="159"/>
      <c r="F3" s="159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40"/>
      <c r="T3" s="125" t="s">
        <v>2</v>
      </c>
      <c r="U3" s="126"/>
      <c r="V3" s="125"/>
      <c r="W3" s="133"/>
      <c r="X3" s="133"/>
      <c r="Y3" s="133"/>
      <c r="Z3" s="133"/>
      <c r="AA3" s="126"/>
    </row>
    <row r="4" spans="1:32" ht="20.100000000000001" customHeight="1">
      <c r="A4" s="215" t="s">
        <v>108</v>
      </c>
      <c r="B4" s="216"/>
      <c r="C4" s="131">
        <v>123456</v>
      </c>
      <c r="D4" s="156"/>
      <c r="E4" s="156"/>
      <c r="F4" s="132"/>
      <c r="G4" s="124" t="s">
        <v>41</v>
      </c>
      <c r="H4" s="124"/>
      <c r="I4" s="124"/>
      <c r="J4" s="124"/>
      <c r="K4" s="241"/>
      <c r="L4" s="242"/>
      <c r="M4" s="242"/>
      <c r="N4" s="242"/>
      <c r="O4" s="242"/>
      <c r="P4" s="242"/>
      <c r="Q4" s="242"/>
      <c r="R4" s="242"/>
      <c r="S4" s="243"/>
      <c r="T4" s="127"/>
      <c r="U4" s="128"/>
      <c r="V4" s="127"/>
      <c r="W4" s="137"/>
      <c r="X4" s="137"/>
      <c r="Y4" s="137"/>
      <c r="Z4" s="137"/>
      <c r="AA4" s="128"/>
    </row>
    <row r="5" spans="1:32" ht="20.100000000000001" customHeight="1">
      <c r="A5" s="131" t="s">
        <v>69</v>
      </c>
      <c r="B5" s="132"/>
      <c r="C5" s="131" t="s">
        <v>82</v>
      </c>
      <c r="D5" s="156"/>
      <c r="E5" s="156"/>
      <c r="F5" s="132"/>
      <c r="G5" s="131" t="s">
        <v>84</v>
      </c>
      <c r="H5" s="156"/>
      <c r="I5" s="156"/>
      <c r="J5" s="132"/>
      <c r="K5" s="131"/>
      <c r="L5" s="156"/>
      <c r="M5" s="156"/>
      <c r="N5" s="156"/>
      <c r="O5" s="156"/>
      <c r="P5" s="156"/>
      <c r="Q5" s="156"/>
      <c r="R5" s="156"/>
      <c r="S5" s="132"/>
      <c r="T5" s="125" t="s">
        <v>3</v>
      </c>
      <c r="U5" s="126"/>
      <c r="V5" s="125" t="s">
        <v>169</v>
      </c>
      <c r="W5" s="133"/>
      <c r="X5" s="133"/>
      <c r="Y5" s="133"/>
      <c r="Z5" s="133"/>
      <c r="AA5" s="126"/>
    </row>
    <row r="6" spans="1:32" ht="20.100000000000001" customHeight="1">
      <c r="A6" s="131" t="s">
        <v>4</v>
      </c>
      <c r="B6" s="132"/>
      <c r="C6" s="131" t="s">
        <v>168</v>
      </c>
      <c r="D6" s="156"/>
      <c r="E6" s="156"/>
      <c r="F6" s="132"/>
      <c r="G6" s="131"/>
      <c r="H6" s="156"/>
      <c r="I6" s="156"/>
      <c r="J6" s="132"/>
      <c r="K6" s="6" t="s">
        <v>57</v>
      </c>
      <c r="L6" s="131"/>
      <c r="M6" s="156"/>
      <c r="N6" s="156"/>
      <c r="O6" s="156"/>
      <c r="P6" s="156"/>
      <c r="Q6" s="156"/>
      <c r="R6" s="156"/>
      <c r="S6" s="132"/>
      <c r="T6" s="127"/>
      <c r="U6" s="128"/>
      <c r="V6" s="127"/>
      <c r="W6" s="137"/>
      <c r="X6" s="137"/>
      <c r="Y6" s="137"/>
      <c r="Z6" s="137"/>
      <c r="AA6" s="128"/>
    </row>
    <row r="7" spans="1:32" ht="27" customHeight="1">
      <c r="A7" s="131" t="s">
        <v>70</v>
      </c>
      <c r="B7" s="156"/>
      <c r="C7" s="156"/>
      <c r="D7" s="156"/>
      <c r="E7" s="156"/>
      <c r="F7" s="132"/>
      <c r="G7" s="170" t="s">
        <v>42</v>
      </c>
      <c r="H7" s="185"/>
      <c r="I7" s="171"/>
      <c r="J7" s="87" t="s">
        <v>45</v>
      </c>
      <c r="K7" s="62" t="s">
        <v>56</v>
      </c>
      <c r="L7" s="170" t="s">
        <v>58</v>
      </c>
      <c r="M7" s="171"/>
      <c r="N7" s="170" t="s">
        <v>59</v>
      </c>
      <c r="O7" s="171"/>
      <c r="P7" s="170" t="s">
        <v>109</v>
      </c>
      <c r="Q7" s="185"/>
      <c r="R7" s="170" t="s">
        <v>110</v>
      </c>
      <c r="S7" s="171"/>
      <c r="T7" s="172" t="s">
        <v>111</v>
      </c>
      <c r="U7" s="173"/>
      <c r="V7" s="197" t="s">
        <v>112</v>
      </c>
      <c r="W7" s="197"/>
      <c r="X7" s="197"/>
      <c r="Y7" s="170" t="s">
        <v>64</v>
      </c>
      <c r="Z7" s="185"/>
      <c r="AA7" s="171"/>
    </row>
    <row r="8" spans="1:32" ht="18.75" customHeight="1">
      <c r="A8" s="125" t="s">
        <v>173</v>
      </c>
      <c r="B8" s="133"/>
      <c r="C8" s="133"/>
      <c r="D8" s="133"/>
      <c r="E8" s="133"/>
      <c r="F8" s="126"/>
      <c r="G8" s="131" t="s">
        <v>172</v>
      </c>
      <c r="H8" s="156"/>
      <c r="I8" s="132"/>
      <c r="J8" s="5"/>
      <c r="K8" s="5"/>
      <c r="L8" s="131"/>
      <c r="M8" s="132"/>
      <c r="N8" s="131"/>
      <c r="O8" s="132"/>
      <c r="P8" s="131">
        <v>1234</v>
      </c>
      <c r="Q8" s="132"/>
      <c r="R8" s="131">
        <v>12453</v>
      </c>
      <c r="S8" s="132"/>
      <c r="T8" s="174">
        <v>20150406</v>
      </c>
      <c r="U8" s="175"/>
      <c r="V8" s="131">
        <v>3</v>
      </c>
      <c r="W8" s="132"/>
      <c r="X8" s="85" t="s">
        <v>35</v>
      </c>
      <c r="Y8" s="227" t="s">
        <v>165</v>
      </c>
      <c r="Z8" s="210"/>
      <c r="AA8" s="228"/>
    </row>
    <row r="9" spans="1:32" ht="18.75" customHeight="1">
      <c r="A9" s="131" t="s">
        <v>170</v>
      </c>
      <c r="B9" s="156"/>
      <c r="C9" s="156"/>
      <c r="D9" s="156"/>
      <c r="E9" s="156"/>
      <c r="F9" s="132"/>
      <c r="G9" s="131" t="s">
        <v>174</v>
      </c>
      <c r="H9" s="156"/>
      <c r="I9" s="132"/>
      <c r="J9" s="5"/>
      <c r="K9" s="5"/>
      <c r="L9" s="131"/>
      <c r="M9" s="132"/>
      <c r="N9" s="131"/>
      <c r="O9" s="132"/>
      <c r="P9" s="131"/>
      <c r="Q9" s="132"/>
      <c r="R9" s="131"/>
      <c r="S9" s="132"/>
      <c r="T9" s="131"/>
      <c r="U9" s="132"/>
      <c r="V9" s="131"/>
      <c r="W9" s="132"/>
      <c r="X9" s="85" t="s">
        <v>35</v>
      </c>
      <c r="Y9" s="229"/>
      <c r="Z9" s="230"/>
      <c r="AA9" s="231"/>
    </row>
    <row r="10" spans="1:32" ht="18.75" customHeight="1">
      <c r="A10" s="131" t="s">
        <v>171</v>
      </c>
      <c r="B10" s="156"/>
      <c r="C10" s="156"/>
      <c r="D10" s="156"/>
      <c r="E10" s="156"/>
      <c r="F10" s="132"/>
      <c r="G10" s="131" t="s">
        <v>175</v>
      </c>
      <c r="H10" s="156"/>
      <c r="I10" s="132"/>
      <c r="J10" s="5"/>
      <c r="K10" s="5"/>
      <c r="L10" s="131"/>
      <c r="M10" s="132"/>
      <c r="N10" s="131"/>
      <c r="O10" s="132"/>
      <c r="P10" s="131"/>
      <c r="Q10" s="132"/>
      <c r="R10" s="131"/>
      <c r="S10" s="132"/>
      <c r="T10" s="131"/>
      <c r="U10" s="132"/>
      <c r="V10" s="131"/>
      <c r="W10" s="132"/>
      <c r="X10" s="85" t="s">
        <v>35</v>
      </c>
      <c r="Y10" s="232"/>
      <c r="Z10" s="233"/>
      <c r="AA10" s="234"/>
    </row>
    <row r="11" spans="1:32" ht="21.75" customHeight="1">
      <c r="A11" s="186" t="s">
        <v>102</v>
      </c>
      <c r="B11" s="187"/>
      <c r="C11" s="85">
        <v>1</v>
      </c>
      <c r="D11" s="85" t="s">
        <v>103</v>
      </c>
      <c r="E11" s="82" t="s">
        <v>104</v>
      </c>
      <c r="F11" s="131" t="s">
        <v>176</v>
      </c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32"/>
    </row>
    <row r="12" spans="1:32" ht="18.75" customHeight="1">
      <c r="A12" s="125" t="s">
        <v>34</v>
      </c>
      <c r="B12" s="133"/>
      <c r="C12" s="133"/>
      <c r="D12" s="126"/>
      <c r="E12" s="193" t="s">
        <v>113</v>
      </c>
      <c r="F12" s="184"/>
      <c r="G12" s="124" t="s">
        <v>40</v>
      </c>
      <c r="H12" s="124"/>
      <c r="I12" s="124"/>
      <c r="J12" s="127" t="s">
        <v>114</v>
      </c>
      <c r="K12" s="128"/>
      <c r="L12" s="244" t="s">
        <v>177</v>
      </c>
      <c r="M12" s="245"/>
      <c r="N12" s="245"/>
      <c r="O12" s="245"/>
      <c r="P12" s="245"/>
      <c r="Q12" s="245"/>
      <c r="R12" s="245"/>
      <c r="S12" s="246"/>
      <c r="T12" s="176" t="s">
        <v>85</v>
      </c>
      <c r="U12" s="177"/>
      <c r="V12" s="183">
        <v>0</v>
      </c>
      <c r="W12" s="182" t="s">
        <v>115</v>
      </c>
      <c r="X12" s="183">
        <v>3</v>
      </c>
      <c r="Y12" s="180" t="s">
        <v>98</v>
      </c>
      <c r="Z12" s="125">
        <v>3</v>
      </c>
      <c r="AA12" s="126"/>
    </row>
    <row r="13" spans="1:32" ht="15.75" customHeight="1">
      <c r="A13" s="127"/>
      <c r="B13" s="137"/>
      <c r="C13" s="137"/>
      <c r="D13" s="128"/>
      <c r="E13" s="193"/>
      <c r="F13" s="193"/>
      <c r="G13" s="159"/>
      <c r="H13" s="159"/>
      <c r="I13" s="159"/>
      <c r="J13" s="131" t="s">
        <v>46</v>
      </c>
      <c r="K13" s="132"/>
      <c r="L13" s="127">
        <v>7</v>
      </c>
      <c r="M13" s="137"/>
      <c r="N13" s="137"/>
      <c r="O13" s="137"/>
      <c r="P13" s="137"/>
      <c r="Q13" s="137"/>
      <c r="R13" s="137"/>
      <c r="S13" s="128"/>
      <c r="T13" s="178"/>
      <c r="U13" s="179"/>
      <c r="V13" s="184"/>
      <c r="W13" s="130"/>
      <c r="X13" s="184"/>
      <c r="Y13" s="181"/>
      <c r="Z13" s="127"/>
      <c r="AA13" s="128"/>
    </row>
    <row r="14" spans="1:32" ht="30" customHeight="1">
      <c r="A14" s="200" t="s">
        <v>66</v>
      </c>
      <c r="B14" s="7" t="s">
        <v>5</v>
      </c>
      <c r="C14" s="37">
        <v>1</v>
      </c>
      <c r="D14" s="44" t="s">
        <v>36</v>
      </c>
      <c r="E14" s="26">
        <f>X16</f>
        <v>17900</v>
      </c>
      <c r="F14" s="38" t="s">
        <v>39</v>
      </c>
      <c r="G14" s="1" t="s">
        <v>75</v>
      </c>
      <c r="H14" s="1"/>
      <c r="I14" s="38" t="s">
        <v>36</v>
      </c>
      <c r="J14" s="195" t="s">
        <v>74</v>
      </c>
      <c r="K14" s="196"/>
      <c r="L14" s="170" t="s">
        <v>107</v>
      </c>
      <c r="M14" s="185"/>
      <c r="N14" s="185"/>
      <c r="O14" s="171"/>
      <c r="P14" s="185"/>
      <c r="Q14" s="185"/>
      <c r="R14" s="185"/>
      <c r="S14" s="185"/>
      <c r="T14" s="198" t="s">
        <v>99</v>
      </c>
      <c r="U14" s="199"/>
      <c r="V14" s="92" t="s">
        <v>100</v>
      </c>
      <c r="W14" s="19" t="s">
        <v>62</v>
      </c>
      <c r="X14" s="63">
        <v>3</v>
      </c>
      <c r="Y14" s="1"/>
      <c r="Z14" s="67"/>
      <c r="AA14" s="68"/>
    </row>
    <row r="15" spans="1:32" ht="30" customHeight="1">
      <c r="A15" s="183"/>
      <c r="B15" s="7" t="s">
        <v>6</v>
      </c>
      <c r="C15" s="8"/>
      <c r="D15" s="44" t="s">
        <v>36</v>
      </c>
      <c r="E15" s="26"/>
      <c r="F15" s="38" t="s">
        <v>39</v>
      </c>
      <c r="G15" s="1" t="s">
        <v>75</v>
      </c>
      <c r="H15" s="5"/>
      <c r="I15" s="38" t="s">
        <v>36</v>
      </c>
      <c r="J15" s="170" t="s">
        <v>47</v>
      </c>
      <c r="K15" s="171"/>
      <c r="L15" s="191" t="s">
        <v>60</v>
      </c>
      <c r="M15" s="192"/>
      <c r="N15" s="192"/>
      <c r="O15" s="192"/>
      <c r="P15" s="193" t="s">
        <v>116</v>
      </c>
      <c r="Q15" s="193"/>
      <c r="R15" s="193" t="s">
        <v>61</v>
      </c>
      <c r="S15" s="193"/>
      <c r="T15" s="194" t="s">
        <v>101</v>
      </c>
      <c r="U15" s="194"/>
      <c r="V15" s="92" t="s">
        <v>118</v>
      </c>
      <c r="W15" s="75" t="s">
        <v>119</v>
      </c>
      <c r="X15" s="93" t="s">
        <v>71</v>
      </c>
      <c r="Y15" s="1" t="s">
        <v>121</v>
      </c>
      <c r="Z15" s="1" t="s">
        <v>109</v>
      </c>
      <c r="AA15" s="1" t="s">
        <v>110</v>
      </c>
      <c r="AB15" s="4" t="s">
        <v>79</v>
      </c>
      <c r="AC15" s="4" t="s">
        <v>61</v>
      </c>
    </row>
    <row r="16" spans="1:32" ht="17.25" customHeight="1">
      <c r="A16" s="183"/>
      <c r="B16" s="88" t="s">
        <v>7</v>
      </c>
      <c r="C16" s="89"/>
      <c r="D16" s="11"/>
      <c r="E16" s="88"/>
      <c r="F16" s="39" t="s">
        <v>39</v>
      </c>
      <c r="G16" s="204"/>
      <c r="H16" s="205"/>
      <c r="I16" s="42"/>
      <c r="J16" s="144" t="s">
        <v>194</v>
      </c>
      <c r="K16" s="145"/>
      <c r="L16" s="144" t="s">
        <v>80</v>
      </c>
      <c r="M16" s="145"/>
      <c r="N16" s="145"/>
      <c r="O16" s="225"/>
      <c r="P16" s="144"/>
      <c r="Q16" s="225"/>
      <c r="R16" s="145">
        <f>ROUNDDOWN(AB16*AC16,-1)</f>
        <v>17900</v>
      </c>
      <c r="S16" s="145"/>
      <c r="T16" s="144">
        <v>1</v>
      </c>
      <c r="U16" s="225"/>
      <c r="V16" s="35">
        <v>1</v>
      </c>
      <c r="W16" s="76">
        <v>1</v>
      </c>
      <c r="X16" s="35">
        <f>R16*T16*V16*W16</f>
        <v>17900</v>
      </c>
      <c r="Y16" s="76"/>
      <c r="Z16" s="64"/>
      <c r="AA16" s="79"/>
      <c r="AB16" s="4">
        <v>255.79</v>
      </c>
      <c r="AC16" s="4">
        <v>70</v>
      </c>
      <c r="AD16" s="4" t="s">
        <v>79</v>
      </c>
      <c r="AE16" s="4" t="s">
        <v>195</v>
      </c>
      <c r="AF16" s="4" t="s">
        <v>196</v>
      </c>
    </row>
    <row r="17" spans="1:32" ht="17.25" customHeight="1">
      <c r="A17" s="183"/>
      <c r="B17" s="12" t="s">
        <v>8</v>
      </c>
      <c r="C17" s="13"/>
      <c r="D17" s="14"/>
      <c r="E17" s="12"/>
      <c r="F17" s="40" t="s">
        <v>39</v>
      </c>
      <c r="G17" s="134"/>
      <c r="H17" s="135"/>
      <c r="I17" s="45"/>
      <c r="J17" s="138" t="s">
        <v>197</v>
      </c>
      <c r="K17" s="139"/>
      <c r="L17" s="138" t="s">
        <v>178</v>
      </c>
      <c r="M17" s="139"/>
      <c r="N17" s="139"/>
      <c r="O17" s="139"/>
      <c r="P17" s="138"/>
      <c r="Q17" s="148"/>
      <c r="R17" s="145">
        <f>ROUNDDOWN(AB17*AC17,-1)</f>
        <v>15940</v>
      </c>
      <c r="S17" s="145"/>
      <c r="T17" s="138">
        <v>1</v>
      </c>
      <c r="U17" s="148"/>
      <c r="V17" s="34">
        <v>1</v>
      </c>
      <c r="W17" s="77">
        <v>2</v>
      </c>
      <c r="X17" s="35">
        <f t="shared" ref="X17:X48" si="0">R17*T17*V17*W17</f>
        <v>31880</v>
      </c>
      <c r="Y17" s="77"/>
      <c r="Z17" s="65"/>
      <c r="AA17" s="80"/>
      <c r="AB17" s="94">
        <f>AD17+AE17*AF17</f>
        <v>227.71899999999999</v>
      </c>
      <c r="AC17" s="4">
        <f>AC16</f>
        <v>70</v>
      </c>
      <c r="AD17" s="4">
        <v>198.31</v>
      </c>
      <c r="AE17" s="4">
        <v>98.03</v>
      </c>
      <c r="AF17" s="4">
        <v>0.3</v>
      </c>
    </row>
    <row r="18" spans="1:32" ht="17.25" customHeight="1">
      <c r="A18" s="183"/>
      <c r="B18" s="15" t="s">
        <v>9</v>
      </c>
      <c r="C18" s="16"/>
      <c r="D18" s="17"/>
      <c r="E18" s="12"/>
      <c r="F18" s="40" t="s">
        <v>39</v>
      </c>
      <c r="G18" s="134"/>
      <c r="H18" s="135"/>
      <c r="I18" s="45"/>
      <c r="J18" s="138" t="s">
        <v>198</v>
      </c>
      <c r="K18" s="139"/>
      <c r="L18" s="138" t="s">
        <v>199</v>
      </c>
      <c r="M18" s="139"/>
      <c r="N18" s="139"/>
      <c r="O18" s="139"/>
      <c r="P18" s="138"/>
      <c r="Q18" s="148"/>
      <c r="R18" s="145">
        <f t="shared" ref="R18" si="1">ROUNDDOWN(AB18*AC18,-1)</f>
        <v>37900</v>
      </c>
      <c r="S18" s="145"/>
      <c r="T18" s="138">
        <v>1</v>
      </c>
      <c r="U18" s="148"/>
      <c r="V18" s="34">
        <v>1</v>
      </c>
      <c r="W18" s="77">
        <v>2</v>
      </c>
      <c r="X18" s="35">
        <f t="shared" si="0"/>
        <v>75800</v>
      </c>
      <c r="Y18" s="77"/>
      <c r="Z18" s="65"/>
      <c r="AA18" s="80"/>
      <c r="AB18" s="4">
        <v>541.52</v>
      </c>
      <c r="AC18" s="4">
        <f t="shared" ref="AC18:AC48" si="2">AC17</f>
        <v>70</v>
      </c>
    </row>
    <row r="19" spans="1:32" ht="17.25" customHeight="1">
      <c r="A19" s="184"/>
      <c r="B19" s="2" t="s">
        <v>73</v>
      </c>
      <c r="C19" s="8"/>
      <c r="D19" s="46" t="s">
        <v>36</v>
      </c>
      <c r="E19" s="15"/>
      <c r="F19" s="41" t="s">
        <v>39</v>
      </c>
      <c r="G19" s="127"/>
      <c r="H19" s="137"/>
      <c r="I19" s="43"/>
      <c r="J19" s="138" t="s">
        <v>201</v>
      </c>
      <c r="K19" s="148"/>
      <c r="L19" s="138" t="s">
        <v>166</v>
      </c>
      <c r="M19" s="139"/>
      <c r="N19" s="139"/>
      <c r="O19" s="139"/>
      <c r="P19" s="138"/>
      <c r="Q19" s="148"/>
      <c r="R19" s="247">
        <f t="shared" ref="R19:R48" si="3">ROUNDDOWN(AB19*AC19,-1)</f>
        <v>30</v>
      </c>
      <c r="S19" s="248"/>
      <c r="T19" s="138">
        <v>1</v>
      </c>
      <c r="U19" s="148"/>
      <c r="V19" s="34">
        <v>1</v>
      </c>
      <c r="W19" s="77">
        <v>3</v>
      </c>
      <c r="X19" s="35">
        <f t="shared" si="0"/>
        <v>90</v>
      </c>
      <c r="Y19" s="77"/>
      <c r="Z19" s="65"/>
      <c r="AA19" s="80"/>
      <c r="AB19" s="4">
        <v>0.52</v>
      </c>
      <c r="AC19" s="4">
        <f t="shared" si="2"/>
        <v>70</v>
      </c>
    </row>
    <row r="20" spans="1:32" ht="17.25" customHeight="1">
      <c r="A20" s="123" t="s">
        <v>12</v>
      </c>
      <c r="B20" s="7" t="s">
        <v>10</v>
      </c>
      <c r="C20" s="8"/>
      <c r="D20" s="83" t="s">
        <v>37</v>
      </c>
      <c r="E20" s="88"/>
      <c r="F20" s="42" t="s">
        <v>39</v>
      </c>
      <c r="G20" s="125"/>
      <c r="H20" s="133"/>
      <c r="I20" s="42" t="s">
        <v>39</v>
      </c>
      <c r="J20" s="138">
        <v>644901560</v>
      </c>
      <c r="K20" s="148"/>
      <c r="L20" s="138" t="s">
        <v>179</v>
      </c>
      <c r="M20" s="139"/>
      <c r="N20" s="139"/>
      <c r="O20" s="148"/>
      <c r="P20" s="138"/>
      <c r="Q20" s="148"/>
      <c r="R20" s="247">
        <v>30</v>
      </c>
      <c r="S20" s="248"/>
      <c r="T20" s="138">
        <v>1</v>
      </c>
      <c r="U20" s="148"/>
      <c r="V20" s="34">
        <v>2</v>
      </c>
      <c r="W20" s="77">
        <v>3</v>
      </c>
      <c r="X20" s="35">
        <f t="shared" si="0"/>
        <v>180</v>
      </c>
      <c r="Y20" s="77"/>
      <c r="Z20" s="65"/>
      <c r="AA20" s="80"/>
      <c r="AC20" s="4">
        <f t="shared" si="2"/>
        <v>70</v>
      </c>
    </row>
    <row r="21" spans="1:32" ht="17.25" customHeight="1">
      <c r="A21" s="201"/>
      <c r="B21" s="7" t="s">
        <v>11</v>
      </c>
      <c r="C21" s="8"/>
      <c r="D21" s="83" t="s">
        <v>37</v>
      </c>
      <c r="E21" s="15"/>
      <c r="F21" s="43" t="s">
        <v>39</v>
      </c>
      <c r="G21" s="127"/>
      <c r="H21" s="137"/>
      <c r="I21" s="43" t="s">
        <v>39</v>
      </c>
      <c r="J21" s="138">
        <v>644901350</v>
      </c>
      <c r="K21" s="148"/>
      <c r="L21" s="138" t="s">
        <v>180</v>
      </c>
      <c r="M21" s="139"/>
      <c r="N21" s="139"/>
      <c r="O21" s="148"/>
      <c r="P21" s="138"/>
      <c r="Q21" s="148"/>
      <c r="R21" s="247">
        <v>127</v>
      </c>
      <c r="S21" s="248"/>
      <c r="T21" s="138">
        <v>1</v>
      </c>
      <c r="U21" s="148"/>
      <c r="V21" s="34">
        <v>4</v>
      </c>
      <c r="W21" s="77">
        <v>5</v>
      </c>
      <c r="X21" s="35">
        <f t="shared" si="0"/>
        <v>2540</v>
      </c>
      <c r="Y21" s="77"/>
      <c r="Z21" s="65"/>
      <c r="AA21" s="80"/>
      <c r="AC21" s="4">
        <f t="shared" si="2"/>
        <v>70</v>
      </c>
    </row>
    <row r="22" spans="1:32" ht="17.25" customHeight="1">
      <c r="A22" s="124"/>
      <c r="B22" s="88" t="s">
        <v>13</v>
      </c>
      <c r="C22" s="89"/>
      <c r="D22" s="48" t="s">
        <v>36</v>
      </c>
      <c r="E22" s="7"/>
      <c r="F22" s="44"/>
      <c r="G22" s="131"/>
      <c r="H22" s="156"/>
      <c r="I22" s="44"/>
      <c r="J22" s="138">
        <v>653500870</v>
      </c>
      <c r="K22" s="148"/>
      <c r="L22" s="138" t="s">
        <v>202</v>
      </c>
      <c r="M22" s="139"/>
      <c r="N22" s="139"/>
      <c r="O22" s="148"/>
      <c r="P22" s="138"/>
      <c r="Q22" s="148"/>
      <c r="R22" s="247">
        <v>165</v>
      </c>
      <c r="S22" s="248"/>
      <c r="T22" s="138">
        <v>1</v>
      </c>
      <c r="U22" s="148"/>
      <c r="V22" s="34">
        <v>2</v>
      </c>
      <c r="W22" s="77">
        <v>3</v>
      </c>
      <c r="X22" s="35">
        <f t="shared" si="0"/>
        <v>990</v>
      </c>
      <c r="Y22" s="77"/>
      <c r="Z22" s="65"/>
      <c r="AA22" s="80"/>
      <c r="AC22" s="4">
        <f t="shared" si="2"/>
        <v>70</v>
      </c>
    </row>
    <row r="23" spans="1:32" ht="17.25" customHeight="1">
      <c r="A23" s="123" t="s">
        <v>19</v>
      </c>
      <c r="B23" s="3" t="s">
        <v>72</v>
      </c>
      <c r="C23" s="89"/>
      <c r="D23" s="48" t="s">
        <v>35</v>
      </c>
      <c r="E23" s="88"/>
      <c r="F23" s="42" t="s">
        <v>39</v>
      </c>
      <c r="G23" s="125"/>
      <c r="H23" s="133"/>
      <c r="I23" s="42" t="s">
        <v>39</v>
      </c>
      <c r="J23" s="138" t="s">
        <v>203</v>
      </c>
      <c r="K23" s="148"/>
      <c r="L23" s="138" t="s">
        <v>181</v>
      </c>
      <c r="M23" s="139"/>
      <c r="N23" s="139"/>
      <c r="O23" s="148"/>
      <c r="P23" s="138"/>
      <c r="Q23" s="148"/>
      <c r="R23" s="247">
        <f t="shared" si="3"/>
        <v>1250</v>
      </c>
      <c r="S23" s="248"/>
      <c r="T23" s="138">
        <v>1</v>
      </c>
      <c r="U23" s="148"/>
      <c r="V23" s="34">
        <v>1</v>
      </c>
      <c r="W23" s="77">
        <v>3</v>
      </c>
      <c r="X23" s="35">
        <f t="shared" si="0"/>
        <v>3750</v>
      </c>
      <c r="Y23" s="77"/>
      <c r="Z23" s="65"/>
      <c r="AA23" s="80"/>
      <c r="AB23" s="4">
        <v>17.87</v>
      </c>
      <c r="AC23" s="4">
        <f t="shared" si="2"/>
        <v>70</v>
      </c>
    </row>
    <row r="24" spans="1:32" ht="17.25" customHeight="1">
      <c r="A24" s="201"/>
      <c r="B24" s="12" t="s">
        <v>14</v>
      </c>
      <c r="C24" s="13"/>
      <c r="D24" s="49" t="s">
        <v>35</v>
      </c>
      <c r="E24" s="12"/>
      <c r="F24" s="45" t="s">
        <v>39</v>
      </c>
      <c r="G24" s="134"/>
      <c r="H24" s="135"/>
      <c r="I24" s="45" t="s">
        <v>39</v>
      </c>
      <c r="J24" s="138" t="s">
        <v>204</v>
      </c>
      <c r="K24" s="148"/>
      <c r="L24" s="138" t="s">
        <v>182</v>
      </c>
      <c r="M24" s="139"/>
      <c r="N24" s="139"/>
      <c r="O24" s="148"/>
      <c r="P24" s="138"/>
      <c r="Q24" s="148"/>
      <c r="R24" s="247">
        <f t="shared" si="3"/>
        <v>2810</v>
      </c>
      <c r="S24" s="248"/>
      <c r="T24" s="138">
        <v>1</v>
      </c>
      <c r="U24" s="148"/>
      <c r="V24" s="34">
        <v>1</v>
      </c>
      <c r="W24" s="77">
        <v>2</v>
      </c>
      <c r="X24" s="35">
        <f t="shared" si="0"/>
        <v>5620</v>
      </c>
      <c r="Y24" s="77"/>
      <c r="Z24" s="65"/>
      <c r="AA24" s="80"/>
      <c r="AB24" s="4">
        <v>40.18</v>
      </c>
      <c r="AC24" s="4">
        <f t="shared" si="2"/>
        <v>70</v>
      </c>
    </row>
    <row r="25" spans="1:32" ht="17.25" customHeight="1">
      <c r="A25" s="201"/>
      <c r="B25" s="12" t="s">
        <v>16</v>
      </c>
      <c r="C25" s="13"/>
      <c r="D25" s="49" t="s">
        <v>36</v>
      </c>
      <c r="E25" s="12"/>
      <c r="F25" s="45" t="s">
        <v>39</v>
      </c>
      <c r="G25" s="134"/>
      <c r="H25" s="135"/>
      <c r="I25" s="45" t="s">
        <v>39</v>
      </c>
      <c r="J25" s="138" t="s">
        <v>205</v>
      </c>
      <c r="K25" s="148"/>
      <c r="L25" s="138" t="s">
        <v>183</v>
      </c>
      <c r="M25" s="139"/>
      <c r="N25" s="139"/>
      <c r="O25" s="148"/>
      <c r="P25" s="138"/>
      <c r="Q25" s="148"/>
      <c r="R25" s="247">
        <f t="shared" si="3"/>
        <v>990</v>
      </c>
      <c r="S25" s="248"/>
      <c r="T25" s="138">
        <v>1</v>
      </c>
      <c r="U25" s="148"/>
      <c r="V25" s="34">
        <v>1</v>
      </c>
      <c r="W25" s="77">
        <v>2</v>
      </c>
      <c r="X25" s="35">
        <f t="shared" si="0"/>
        <v>1980</v>
      </c>
      <c r="Y25" s="77"/>
      <c r="Z25" s="65"/>
      <c r="AA25" s="80"/>
      <c r="AB25" s="4">
        <v>14.17</v>
      </c>
      <c r="AC25" s="4">
        <f t="shared" si="2"/>
        <v>70</v>
      </c>
    </row>
    <row r="26" spans="1:32" ht="17.25" customHeight="1">
      <c r="A26" s="201"/>
      <c r="B26" s="12" t="s">
        <v>15</v>
      </c>
      <c r="C26" s="13"/>
      <c r="D26" s="49" t="s">
        <v>36</v>
      </c>
      <c r="E26" s="12"/>
      <c r="F26" s="45" t="s">
        <v>39</v>
      </c>
      <c r="G26" s="134"/>
      <c r="H26" s="135"/>
      <c r="I26" s="45" t="s">
        <v>39</v>
      </c>
      <c r="J26" s="138"/>
      <c r="K26" s="148"/>
      <c r="L26" s="138" t="s">
        <v>184</v>
      </c>
      <c r="M26" s="139"/>
      <c r="N26" s="139"/>
      <c r="O26" s="148"/>
      <c r="P26" s="138"/>
      <c r="Q26" s="148"/>
      <c r="R26" s="247">
        <f t="shared" si="3"/>
        <v>0</v>
      </c>
      <c r="S26" s="248"/>
      <c r="T26" s="138">
        <v>1</v>
      </c>
      <c r="U26" s="148"/>
      <c r="V26" s="34">
        <v>2</v>
      </c>
      <c r="W26" s="77">
        <v>1</v>
      </c>
      <c r="X26" s="35">
        <f t="shared" si="0"/>
        <v>0</v>
      </c>
      <c r="Y26" s="77"/>
      <c r="Z26" s="65"/>
      <c r="AA26" s="80"/>
      <c r="AC26" s="4">
        <f t="shared" si="2"/>
        <v>70</v>
      </c>
    </row>
    <row r="27" spans="1:32" ht="17.25" customHeight="1">
      <c r="A27" s="201"/>
      <c r="B27" s="12" t="s">
        <v>17</v>
      </c>
      <c r="C27" s="13"/>
      <c r="D27" s="49"/>
      <c r="E27" s="12"/>
      <c r="F27" s="45" t="s">
        <v>39</v>
      </c>
      <c r="G27" s="134"/>
      <c r="H27" s="135"/>
      <c r="I27" s="45"/>
      <c r="J27" s="138"/>
      <c r="K27" s="148"/>
      <c r="L27" s="138" t="s">
        <v>185</v>
      </c>
      <c r="M27" s="139"/>
      <c r="N27" s="139"/>
      <c r="O27" s="148"/>
      <c r="P27" s="138"/>
      <c r="Q27" s="148"/>
      <c r="R27" s="247">
        <f t="shared" si="3"/>
        <v>0</v>
      </c>
      <c r="S27" s="248"/>
      <c r="T27" s="138">
        <v>1</v>
      </c>
      <c r="U27" s="148"/>
      <c r="V27" s="34">
        <v>1</v>
      </c>
      <c r="W27" s="77">
        <v>2</v>
      </c>
      <c r="X27" s="35">
        <f t="shared" si="0"/>
        <v>0</v>
      </c>
      <c r="Y27" s="77"/>
      <c r="Z27" s="65"/>
      <c r="AA27" s="80"/>
      <c r="AC27" s="4">
        <f t="shared" si="2"/>
        <v>70</v>
      </c>
    </row>
    <row r="28" spans="1:32" ht="17.25" customHeight="1">
      <c r="A28" s="124"/>
      <c r="B28" s="15" t="s">
        <v>18</v>
      </c>
      <c r="C28" s="16"/>
      <c r="D28" s="46" t="s">
        <v>36</v>
      </c>
      <c r="E28" s="15"/>
      <c r="F28" s="43" t="s">
        <v>39</v>
      </c>
      <c r="G28" s="127"/>
      <c r="H28" s="137"/>
      <c r="I28" s="43" t="s">
        <v>39</v>
      </c>
      <c r="J28" s="138"/>
      <c r="K28" s="148"/>
      <c r="L28" s="138" t="s">
        <v>186</v>
      </c>
      <c r="M28" s="139"/>
      <c r="N28" s="139"/>
      <c r="O28" s="148"/>
      <c r="P28" s="138"/>
      <c r="Q28" s="148"/>
      <c r="R28" s="247">
        <v>3000</v>
      </c>
      <c r="S28" s="248"/>
      <c r="T28" s="138">
        <v>1</v>
      </c>
      <c r="U28" s="148"/>
      <c r="V28" s="34">
        <v>2</v>
      </c>
      <c r="W28" s="77">
        <v>3</v>
      </c>
      <c r="X28" s="35">
        <f t="shared" si="0"/>
        <v>18000</v>
      </c>
      <c r="Y28" s="77"/>
      <c r="Z28" s="65"/>
      <c r="AA28" s="80"/>
      <c r="AB28" s="4" t="s">
        <v>200</v>
      </c>
      <c r="AC28" s="4">
        <f t="shared" si="2"/>
        <v>70</v>
      </c>
    </row>
    <row r="29" spans="1:32" ht="17.25" customHeight="1">
      <c r="A29" s="18" t="s">
        <v>20</v>
      </c>
      <c r="B29" s="86" t="s">
        <v>76</v>
      </c>
      <c r="C29" s="8"/>
      <c r="D29" s="47" t="s">
        <v>36</v>
      </c>
      <c r="E29" s="88"/>
      <c r="F29" s="42" t="s">
        <v>39</v>
      </c>
      <c r="G29" s="125"/>
      <c r="H29" s="133"/>
      <c r="I29" s="42" t="s">
        <v>39</v>
      </c>
      <c r="J29" s="138"/>
      <c r="K29" s="148"/>
      <c r="L29" s="138" t="s">
        <v>206</v>
      </c>
      <c r="M29" s="139"/>
      <c r="N29" s="139"/>
      <c r="O29" s="148"/>
      <c r="P29" s="138"/>
      <c r="Q29" s="148"/>
      <c r="R29" s="247">
        <f t="shared" si="3"/>
        <v>0</v>
      </c>
      <c r="S29" s="248"/>
      <c r="T29" s="138">
        <v>1</v>
      </c>
      <c r="U29" s="148"/>
      <c r="V29" s="34">
        <v>2</v>
      </c>
      <c r="W29" s="77">
        <v>3</v>
      </c>
      <c r="X29" s="35">
        <f t="shared" si="0"/>
        <v>0</v>
      </c>
      <c r="Y29" s="77"/>
      <c r="Z29" s="65"/>
      <c r="AA29" s="80"/>
      <c r="AC29" s="4">
        <f t="shared" si="2"/>
        <v>70</v>
      </c>
    </row>
    <row r="30" spans="1:32" ht="17.25" customHeight="1">
      <c r="A30" s="21" t="s">
        <v>21</v>
      </c>
      <c r="B30" s="7" t="s">
        <v>76</v>
      </c>
      <c r="C30" s="8"/>
      <c r="D30" s="47" t="s">
        <v>38</v>
      </c>
      <c r="E30" s="12"/>
      <c r="F30" s="45" t="s">
        <v>39</v>
      </c>
      <c r="G30" s="208"/>
      <c r="H30" s="135"/>
      <c r="I30" s="45" t="s">
        <v>39</v>
      </c>
      <c r="J30" s="138"/>
      <c r="K30" s="148"/>
      <c r="L30" s="138" t="s">
        <v>187</v>
      </c>
      <c r="M30" s="139"/>
      <c r="N30" s="139"/>
      <c r="O30" s="148"/>
      <c r="P30" s="138"/>
      <c r="Q30" s="148"/>
      <c r="R30" s="247">
        <f t="shared" si="3"/>
        <v>0</v>
      </c>
      <c r="S30" s="248"/>
      <c r="T30" s="138">
        <v>1</v>
      </c>
      <c r="U30" s="148"/>
      <c r="V30" s="34">
        <v>1</v>
      </c>
      <c r="W30" s="77">
        <v>1</v>
      </c>
      <c r="X30" s="35">
        <f t="shared" si="0"/>
        <v>0</v>
      </c>
      <c r="Y30" s="77"/>
      <c r="Z30" s="65"/>
      <c r="AA30" s="80"/>
      <c r="AC30" s="4">
        <f t="shared" si="2"/>
        <v>70</v>
      </c>
    </row>
    <row r="31" spans="1:32" ht="17.25" customHeight="1">
      <c r="A31" s="22" t="s">
        <v>22</v>
      </c>
      <c r="B31" s="7" t="s">
        <v>76</v>
      </c>
      <c r="C31" s="8"/>
      <c r="D31" s="47" t="s">
        <v>38</v>
      </c>
      <c r="E31" s="15"/>
      <c r="F31" s="43" t="s">
        <v>39</v>
      </c>
      <c r="G31" s="127"/>
      <c r="H31" s="137"/>
      <c r="I31" s="43" t="s">
        <v>39</v>
      </c>
      <c r="J31" s="138"/>
      <c r="K31" s="148"/>
      <c r="L31" s="138" t="s">
        <v>188</v>
      </c>
      <c r="M31" s="139"/>
      <c r="N31" s="139"/>
      <c r="O31" s="148"/>
      <c r="P31" s="138"/>
      <c r="Q31" s="148"/>
      <c r="R31" s="247">
        <f t="shared" si="3"/>
        <v>0</v>
      </c>
      <c r="S31" s="248"/>
      <c r="T31" s="138">
        <v>1</v>
      </c>
      <c r="U31" s="148"/>
      <c r="V31" s="34">
        <v>1</v>
      </c>
      <c r="W31" s="77">
        <v>1</v>
      </c>
      <c r="X31" s="35">
        <f t="shared" si="0"/>
        <v>0</v>
      </c>
      <c r="Y31" s="77"/>
      <c r="Z31" s="65"/>
      <c r="AA31" s="80"/>
      <c r="AC31" s="4">
        <f t="shared" si="2"/>
        <v>70</v>
      </c>
    </row>
    <row r="32" spans="1:32" ht="17.25" customHeight="1">
      <c r="A32" s="202" t="s">
        <v>23</v>
      </c>
      <c r="B32" s="88" t="s">
        <v>25</v>
      </c>
      <c r="C32" s="89"/>
      <c r="D32" s="48" t="s">
        <v>38</v>
      </c>
      <c r="E32" s="88"/>
      <c r="F32" s="42" t="s">
        <v>39</v>
      </c>
      <c r="G32" s="209">
        <f>X18</f>
        <v>75800</v>
      </c>
      <c r="H32" s="210"/>
      <c r="I32" s="42" t="s">
        <v>39</v>
      </c>
      <c r="J32" s="138"/>
      <c r="K32" s="148"/>
      <c r="L32" s="138" t="s">
        <v>189</v>
      </c>
      <c r="M32" s="139"/>
      <c r="N32" s="139"/>
      <c r="O32" s="148"/>
      <c r="P32" s="138"/>
      <c r="Q32" s="148"/>
      <c r="R32" s="247">
        <f t="shared" si="3"/>
        <v>0</v>
      </c>
      <c r="S32" s="248"/>
      <c r="T32" s="138">
        <v>1</v>
      </c>
      <c r="U32" s="148"/>
      <c r="V32" s="34">
        <v>1</v>
      </c>
      <c r="W32" s="77">
        <v>1</v>
      </c>
      <c r="X32" s="35">
        <f t="shared" si="0"/>
        <v>0</v>
      </c>
      <c r="Y32" s="77"/>
      <c r="Z32" s="65"/>
      <c r="AA32" s="80"/>
      <c r="AC32" s="4">
        <f t="shared" si="2"/>
        <v>70</v>
      </c>
    </row>
    <row r="33" spans="1:29" ht="17.25" customHeight="1">
      <c r="A33" s="203"/>
      <c r="B33" s="15" t="s">
        <v>26</v>
      </c>
      <c r="C33" s="16"/>
      <c r="D33" s="46" t="s">
        <v>36</v>
      </c>
      <c r="E33" s="15"/>
      <c r="F33" s="43" t="s">
        <v>39</v>
      </c>
      <c r="G33" s="127"/>
      <c r="H33" s="137"/>
      <c r="I33" s="43" t="s">
        <v>39</v>
      </c>
      <c r="J33" s="138"/>
      <c r="K33" s="148"/>
      <c r="L33" s="138" t="s">
        <v>190</v>
      </c>
      <c r="M33" s="139"/>
      <c r="N33" s="139"/>
      <c r="O33" s="148"/>
      <c r="P33" s="138"/>
      <c r="Q33" s="148"/>
      <c r="R33" s="247">
        <f t="shared" si="3"/>
        <v>0</v>
      </c>
      <c r="S33" s="248"/>
      <c r="T33" s="138">
        <v>1</v>
      </c>
      <c r="U33" s="148"/>
      <c r="V33" s="34">
        <v>1</v>
      </c>
      <c r="W33" s="77">
        <v>1</v>
      </c>
      <c r="X33" s="35">
        <f t="shared" si="0"/>
        <v>0</v>
      </c>
      <c r="Y33" s="77"/>
      <c r="Z33" s="65"/>
      <c r="AA33" s="80"/>
      <c r="AC33" s="4">
        <f t="shared" si="2"/>
        <v>70</v>
      </c>
    </row>
    <row r="34" spans="1:29" ht="17.25" customHeight="1">
      <c r="A34" s="150" t="s">
        <v>24</v>
      </c>
      <c r="B34" s="88" t="s">
        <v>27</v>
      </c>
      <c r="C34" s="89"/>
      <c r="D34" s="48" t="s">
        <v>38</v>
      </c>
      <c r="E34" s="88"/>
      <c r="F34" s="42" t="s">
        <v>39</v>
      </c>
      <c r="G34" s="125"/>
      <c r="H34" s="133"/>
      <c r="I34" s="42" t="s">
        <v>39</v>
      </c>
      <c r="J34" s="138"/>
      <c r="K34" s="148"/>
      <c r="L34" s="138" t="s">
        <v>191</v>
      </c>
      <c r="M34" s="139"/>
      <c r="N34" s="139"/>
      <c r="O34" s="148"/>
      <c r="P34" s="138"/>
      <c r="Q34" s="148"/>
      <c r="R34" s="247">
        <f t="shared" si="3"/>
        <v>0</v>
      </c>
      <c r="S34" s="248"/>
      <c r="T34" s="138">
        <v>1</v>
      </c>
      <c r="U34" s="148"/>
      <c r="V34" s="34">
        <v>1</v>
      </c>
      <c r="W34" s="77">
        <v>1</v>
      </c>
      <c r="X34" s="35">
        <f t="shared" si="0"/>
        <v>0</v>
      </c>
      <c r="Y34" s="77"/>
      <c r="Z34" s="65"/>
      <c r="AA34" s="80"/>
      <c r="AC34" s="4">
        <f t="shared" si="2"/>
        <v>70</v>
      </c>
    </row>
    <row r="35" spans="1:29" ht="17.25" customHeight="1">
      <c r="A35" s="211"/>
      <c r="B35" s="12" t="s">
        <v>28</v>
      </c>
      <c r="C35" s="13"/>
      <c r="D35" s="49"/>
      <c r="E35" s="12"/>
      <c r="F35" s="45" t="s">
        <v>39</v>
      </c>
      <c r="G35" s="134"/>
      <c r="H35" s="135"/>
      <c r="I35" s="45"/>
      <c r="J35" s="138"/>
      <c r="K35" s="148"/>
      <c r="L35" s="138" t="s">
        <v>192</v>
      </c>
      <c r="M35" s="139"/>
      <c r="N35" s="139"/>
      <c r="O35" s="148"/>
      <c r="P35" s="138"/>
      <c r="Q35" s="148"/>
      <c r="R35" s="247">
        <f t="shared" si="3"/>
        <v>0</v>
      </c>
      <c r="S35" s="248"/>
      <c r="T35" s="138">
        <v>1</v>
      </c>
      <c r="U35" s="148"/>
      <c r="V35" s="34">
        <v>1</v>
      </c>
      <c r="W35" s="77">
        <v>1</v>
      </c>
      <c r="X35" s="35">
        <f t="shared" si="0"/>
        <v>0</v>
      </c>
      <c r="Y35" s="77"/>
      <c r="Z35" s="65"/>
      <c r="AA35" s="80"/>
      <c r="AC35" s="4">
        <f t="shared" si="2"/>
        <v>70</v>
      </c>
    </row>
    <row r="36" spans="1:29" ht="17.25" customHeight="1">
      <c r="A36" s="212"/>
      <c r="B36" s="12" t="s">
        <v>29</v>
      </c>
      <c r="C36" s="13"/>
      <c r="D36" s="49" t="s">
        <v>38</v>
      </c>
      <c r="E36" s="15"/>
      <c r="F36" s="43" t="s">
        <v>39</v>
      </c>
      <c r="G36" s="127"/>
      <c r="H36" s="137"/>
      <c r="I36" s="43"/>
      <c r="J36" s="138"/>
      <c r="K36" s="148"/>
      <c r="L36" s="138" t="s">
        <v>193</v>
      </c>
      <c r="M36" s="139"/>
      <c r="N36" s="139"/>
      <c r="O36" s="148"/>
      <c r="P36" s="138"/>
      <c r="Q36" s="148"/>
      <c r="R36" s="247">
        <f t="shared" si="3"/>
        <v>0</v>
      </c>
      <c r="S36" s="248"/>
      <c r="T36" s="138">
        <v>1</v>
      </c>
      <c r="U36" s="148"/>
      <c r="V36" s="34">
        <v>1</v>
      </c>
      <c r="W36" s="77">
        <v>1</v>
      </c>
      <c r="X36" s="35">
        <f t="shared" si="0"/>
        <v>0</v>
      </c>
      <c r="Y36" s="77"/>
      <c r="Z36" s="65"/>
      <c r="AA36" s="80"/>
      <c r="AC36" s="4">
        <f t="shared" si="2"/>
        <v>70</v>
      </c>
    </row>
    <row r="37" spans="1:29" ht="17.25" customHeight="1">
      <c r="A37" s="213" t="s">
        <v>83</v>
      </c>
      <c r="B37" s="88" t="s">
        <v>30</v>
      </c>
      <c r="C37" s="89"/>
      <c r="D37" s="48" t="s">
        <v>38</v>
      </c>
      <c r="E37" s="88"/>
      <c r="F37" s="42" t="s">
        <v>39</v>
      </c>
      <c r="G37" s="125"/>
      <c r="H37" s="133"/>
      <c r="I37" s="42" t="s">
        <v>39</v>
      </c>
      <c r="J37" s="138"/>
      <c r="K37" s="148"/>
      <c r="L37" s="138"/>
      <c r="M37" s="139"/>
      <c r="N37" s="139"/>
      <c r="O37" s="148"/>
      <c r="P37" s="138"/>
      <c r="Q37" s="148"/>
      <c r="R37" s="247">
        <f t="shared" si="3"/>
        <v>0</v>
      </c>
      <c r="S37" s="248"/>
      <c r="T37" s="138"/>
      <c r="U37" s="148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70</v>
      </c>
    </row>
    <row r="38" spans="1:29" ht="17.25" customHeight="1">
      <c r="A38" s="214"/>
      <c r="B38" s="15" t="s">
        <v>31</v>
      </c>
      <c r="C38" s="16"/>
      <c r="D38" s="46" t="s">
        <v>38</v>
      </c>
      <c r="E38" s="15"/>
      <c r="F38" s="43" t="s">
        <v>39</v>
      </c>
      <c r="G38" s="127"/>
      <c r="H38" s="137"/>
      <c r="I38" s="43" t="s">
        <v>39</v>
      </c>
      <c r="J38" s="138"/>
      <c r="K38" s="148"/>
      <c r="L38" s="138"/>
      <c r="M38" s="139"/>
      <c r="N38" s="139"/>
      <c r="O38" s="148"/>
      <c r="P38" s="138"/>
      <c r="Q38" s="148"/>
      <c r="R38" s="247">
        <f t="shared" si="3"/>
        <v>0</v>
      </c>
      <c r="S38" s="248"/>
      <c r="T38" s="138"/>
      <c r="U38" s="148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70</v>
      </c>
    </row>
    <row r="39" spans="1:29" ht="17.25" customHeight="1">
      <c r="A39" s="140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57"/>
      <c r="H39" s="156"/>
      <c r="I39" s="44" t="s">
        <v>39</v>
      </c>
      <c r="J39" s="138"/>
      <c r="K39" s="148"/>
      <c r="L39" s="138"/>
      <c r="M39" s="139"/>
      <c r="N39" s="139"/>
      <c r="O39" s="148"/>
      <c r="P39" s="138"/>
      <c r="Q39" s="148"/>
      <c r="R39" s="247">
        <f t="shared" si="3"/>
        <v>0</v>
      </c>
      <c r="S39" s="248"/>
      <c r="T39" s="138"/>
      <c r="U39" s="148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70</v>
      </c>
    </row>
    <row r="40" spans="1:29" ht="17.25" customHeight="1">
      <c r="A40" s="141"/>
      <c r="B40" s="7" t="s">
        <v>86</v>
      </c>
      <c r="C40" s="8"/>
      <c r="D40" s="47" t="s">
        <v>36</v>
      </c>
      <c r="E40" s="7"/>
      <c r="F40" s="44" t="s">
        <v>39</v>
      </c>
      <c r="G40" s="157"/>
      <c r="H40" s="156"/>
      <c r="I40" s="44" t="s">
        <v>39</v>
      </c>
      <c r="J40" s="138"/>
      <c r="K40" s="139"/>
      <c r="L40" s="138"/>
      <c r="M40" s="139"/>
      <c r="N40" s="139"/>
      <c r="O40" s="139"/>
      <c r="P40" s="138"/>
      <c r="Q40" s="148"/>
      <c r="R40" s="145">
        <f t="shared" si="3"/>
        <v>0</v>
      </c>
      <c r="S40" s="145"/>
      <c r="T40" s="138"/>
      <c r="U40" s="148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70</v>
      </c>
    </row>
    <row r="41" spans="1:29" ht="17.25" customHeight="1">
      <c r="A41" s="142"/>
      <c r="B41" s="88" t="s">
        <v>87</v>
      </c>
      <c r="C41" s="89"/>
      <c r="D41" s="48" t="s">
        <v>36</v>
      </c>
      <c r="E41" s="88"/>
      <c r="F41" s="42" t="s">
        <v>39</v>
      </c>
      <c r="G41" s="125"/>
      <c r="H41" s="133"/>
      <c r="I41" s="42" t="s">
        <v>39</v>
      </c>
      <c r="J41" s="138"/>
      <c r="K41" s="139"/>
      <c r="L41" s="138"/>
      <c r="M41" s="139"/>
      <c r="N41" s="139"/>
      <c r="O41" s="139"/>
      <c r="P41" s="138"/>
      <c r="Q41" s="148"/>
      <c r="R41" s="145">
        <f t="shared" si="3"/>
        <v>0</v>
      </c>
      <c r="S41" s="145"/>
      <c r="T41" s="138"/>
      <c r="U41" s="148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70</v>
      </c>
    </row>
    <row r="42" spans="1:29" ht="17.25" customHeight="1">
      <c r="A42" s="91" t="s">
        <v>128</v>
      </c>
      <c r="B42" s="88" t="s">
        <v>129</v>
      </c>
      <c r="C42" s="89"/>
      <c r="D42" s="50" t="s">
        <v>130</v>
      </c>
      <c r="E42" s="88"/>
      <c r="F42" s="42" t="s">
        <v>39</v>
      </c>
      <c r="G42" s="125"/>
      <c r="H42" s="133"/>
      <c r="I42" s="42"/>
      <c r="J42" s="138"/>
      <c r="K42" s="139"/>
      <c r="L42" s="138"/>
      <c r="M42" s="139"/>
      <c r="N42" s="139"/>
      <c r="O42" s="139"/>
      <c r="P42" s="138"/>
      <c r="Q42" s="148"/>
      <c r="R42" s="145">
        <f t="shared" si="3"/>
        <v>0</v>
      </c>
      <c r="S42" s="145"/>
      <c r="T42" s="138"/>
      <c r="U42" s="148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70</v>
      </c>
    </row>
    <row r="43" spans="1:29" ht="17.25" customHeight="1">
      <c r="A43" s="217" t="s">
        <v>123</v>
      </c>
      <c r="B43" s="88" t="s">
        <v>89</v>
      </c>
      <c r="C43" s="89"/>
      <c r="D43" s="50"/>
      <c r="E43" s="88"/>
      <c r="F43" s="44" t="s">
        <v>39</v>
      </c>
      <c r="G43" s="125"/>
      <c r="H43" s="133"/>
      <c r="I43" s="44" t="s">
        <v>39</v>
      </c>
      <c r="J43" s="138"/>
      <c r="K43" s="139"/>
      <c r="L43" s="138"/>
      <c r="M43" s="139"/>
      <c r="N43" s="139"/>
      <c r="O43" s="139"/>
      <c r="P43" s="138"/>
      <c r="Q43" s="148"/>
      <c r="R43" s="145">
        <f t="shared" si="3"/>
        <v>0</v>
      </c>
      <c r="S43" s="145"/>
      <c r="T43" s="138"/>
      <c r="U43" s="148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70</v>
      </c>
    </row>
    <row r="44" spans="1:29" ht="17.25" customHeight="1">
      <c r="A44" s="218"/>
      <c r="B44" s="88" t="s">
        <v>90</v>
      </c>
      <c r="C44" s="89"/>
      <c r="D44" s="50"/>
      <c r="E44" s="88"/>
      <c r="F44" s="44" t="s">
        <v>39</v>
      </c>
      <c r="G44" s="125"/>
      <c r="H44" s="133"/>
      <c r="I44" s="44" t="s">
        <v>39</v>
      </c>
      <c r="J44" s="138"/>
      <c r="K44" s="139"/>
      <c r="L44" s="138"/>
      <c r="M44" s="139"/>
      <c r="N44" s="139"/>
      <c r="O44" s="139"/>
      <c r="P44" s="138"/>
      <c r="Q44" s="148"/>
      <c r="R44" s="145">
        <f t="shared" si="3"/>
        <v>0</v>
      </c>
      <c r="S44" s="145"/>
      <c r="T44" s="138"/>
      <c r="U44" s="148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70</v>
      </c>
    </row>
    <row r="45" spans="1:29" ht="17.25" customHeight="1">
      <c r="A45" s="218"/>
      <c r="B45" s="88" t="s">
        <v>91</v>
      </c>
      <c r="C45" s="89"/>
      <c r="D45" s="50"/>
      <c r="E45" s="88"/>
      <c r="F45" s="42" t="s">
        <v>39</v>
      </c>
      <c r="G45" s="125">
        <v>25000</v>
      </c>
      <c r="H45" s="133"/>
      <c r="I45" s="42" t="s">
        <v>39</v>
      </c>
      <c r="J45" s="138"/>
      <c r="K45" s="139"/>
      <c r="L45" s="138"/>
      <c r="M45" s="139"/>
      <c r="N45" s="139"/>
      <c r="O45" s="139"/>
      <c r="P45" s="138"/>
      <c r="Q45" s="148"/>
      <c r="R45" s="145">
        <f t="shared" si="3"/>
        <v>0</v>
      </c>
      <c r="S45" s="145"/>
      <c r="T45" s="138"/>
      <c r="U45" s="148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70</v>
      </c>
    </row>
    <row r="46" spans="1:29" ht="17.25" customHeight="1">
      <c r="A46" s="217" t="s">
        <v>124</v>
      </c>
      <c r="B46" s="88" t="s">
        <v>89</v>
      </c>
      <c r="C46" s="89"/>
      <c r="D46" s="50"/>
      <c r="E46" s="88"/>
      <c r="F46" s="44" t="s">
        <v>39</v>
      </c>
      <c r="G46" s="125"/>
      <c r="H46" s="133"/>
      <c r="I46" s="44" t="s">
        <v>39</v>
      </c>
      <c r="J46" s="138"/>
      <c r="K46" s="139"/>
      <c r="L46" s="138"/>
      <c r="M46" s="139"/>
      <c r="N46" s="139"/>
      <c r="O46" s="139"/>
      <c r="P46" s="138"/>
      <c r="Q46" s="148"/>
      <c r="R46" s="145">
        <f t="shared" si="3"/>
        <v>0</v>
      </c>
      <c r="S46" s="145"/>
      <c r="T46" s="138"/>
      <c r="U46" s="148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70</v>
      </c>
    </row>
    <row r="47" spans="1:29" ht="17.25" customHeight="1">
      <c r="A47" s="218"/>
      <c r="B47" s="88" t="s">
        <v>90</v>
      </c>
      <c r="C47" s="89"/>
      <c r="D47" s="50"/>
      <c r="E47" s="88"/>
      <c r="F47" s="44" t="s">
        <v>39</v>
      </c>
      <c r="G47" s="125"/>
      <c r="H47" s="133"/>
      <c r="I47" s="44" t="s">
        <v>39</v>
      </c>
      <c r="J47" s="138"/>
      <c r="K47" s="139"/>
      <c r="L47" s="138"/>
      <c r="M47" s="139"/>
      <c r="N47" s="139"/>
      <c r="O47" s="139"/>
      <c r="P47" s="138"/>
      <c r="Q47" s="148"/>
      <c r="R47" s="145">
        <f t="shared" si="3"/>
        <v>0</v>
      </c>
      <c r="S47" s="145"/>
      <c r="T47" s="138"/>
      <c r="U47" s="148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70</v>
      </c>
    </row>
    <row r="48" spans="1:29" ht="17.25" customHeight="1">
      <c r="A48" s="218"/>
      <c r="B48" s="88" t="s">
        <v>91</v>
      </c>
      <c r="C48" s="89"/>
      <c r="D48" s="50"/>
      <c r="E48" s="88"/>
      <c r="F48" s="42" t="s">
        <v>39</v>
      </c>
      <c r="G48" s="125"/>
      <c r="H48" s="133"/>
      <c r="I48" s="42" t="s">
        <v>39</v>
      </c>
      <c r="J48" s="138"/>
      <c r="K48" s="139"/>
      <c r="L48" s="146"/>
      <c r="M48" s="147"/>
      <c r="N48" s="147"/>
      <c r="O48" s="147"/>
      <c r="P48" s="146"/>
      <c r="Q48" s="149"/>
      <c r="R48" s="145">
        <f t="shared" si="3"/>
        <v>0</v>
      </c>
      <c r="S48" s="145"/>
      <c r="T48" s="146"/>
      <c r="U48" s="149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70</v>
      </c>
    </row>
    <row r="49" spans="1:27" ht="17.25" customHeight="1">
      <c r="A49" s="220" t="s">
        <v>132</v>
      </c>
      <c r="B49" s="88" t="s">
        <v>89</v>
      </c>
      <c r="C49" s="89"/>
      <c r="D49" s="50" t="s">
        <v>36</v>
      </c>
      <c r="E49" s="88"/>
      <c r="F49" s="39" t="s">
        <v>39</v>
      </c>
      <c r="G49" s="125"/>
      <c r="H49" s="133"/>
      <c r="I49" s="42" t="s">
        <v>39</v>
      </c>
      <c r="J49" s="144" t="s">
        <v>93</v>
      </c>
      <c r="K49" s="145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48"/>
      <c r="AA49" s="84"/>
    </row>
    <row r="50" spans="1:27" ht="17.25" customHeight="1">
      <c r="A50" s="221"/>
      <c r="B50" s="12" t="s">
        <v>90</v>
      </c>
      <c r="C50" s="13"/>
      <c r="D50" s="51" t="s">
        <v>36</v>
      </c>
      <c r="E50" s="12"/>
      <c r="F50" s="40" t="s">
        <v>39</v>
      </c>
      <c r="G50" s="134"/>
      <c r="H50" s="135"/>
      <c r="I50" s="45" t="s">
        <v>39</v>
      </c>
      <c r="J50" s="138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48"/>
      <c r="AA50" s="84"/>
    </row>
    <row r="51" spans="1:27" ht="17.25" customHeight="1">
      <c r="A51" s="222"/>
      <c r="B51" s="15" t="s">
        <v>91</v>
      </c>
      <c r="C51" s="16">
        <v>1</v>
      </c>
      <c r="D51" s="52" t="s">
        <v>36</v>
      </c>
      <c r="E51" s="15"/>
      <c r="F51" s="41" t="s">
        <v>39</v>
      </c>
      <c r="G51" s="166"/>
      <c r="H51" s="137"/>
      <c r="I51" s="43" t="s">
        <v>39</v>
      </c>
      <c r="J51" s="138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48"/>
      <c r="AA51" s="84"/>
    </row>
    <row r="52" spans="1:27" ht="17.25" customHeight="1">
      <c r="A52" s="217" t="s">
        <v>133</v>
      </c>
      <c r="B52" s="88" t="s">
        <v>89</v>
      </c>
      <c r="C52" s="89"/>
      <c r="D52" s="50" t="s">
        <v>36</v>
      </c>
      <c r="E52" s="88"/>
      <c r="F52" s="39" t="s">
        <v>39</v>
      </c>
      <c r="G52" s="125"/>
      <c r="H52" s="133"/>
      <c r="I52" s="42" t="s">
        <v>39</v>
      </c>
      <c r="J52" s="138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48"/>
      <c r="AA52" s="84"/>
    </row>
    <row r="53" spans="1:27" ht="17.25" customHeight="1">
      <c r="A53" s="218"/>
      <c r="B53" s="12" t="s">
        <v>90</v>
      </c>
      <c r="C53" s="13"/>
      <c r="D53" s="51" t="s">
        <v>36</v>
      </c>
      <c r="E53" s="12"/>
      <c r="F53" s="40" t="s">
        <v>39</v>
      </c>
      <c r="G53" s="134"/>
      <c r="H53" s="135"/>
      <c r="I53" s="45" t="s">
        <v>39</v>
      </c>
      <c r="J53" s="138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48"/>
      <c r="AA53" s="84"/>
    </row>
    <row r="54" spans="1:27" ht="17.25" customHeight="1">
      <c r="A54" s="219"/>
      <c r="B54" s="15" t="s">
        <v>91</v>
      </c>
      <c r="C54" s="16"/>
      <c r="D54" s="52" t="s">
        <v>36</v>
      </c>
      <c r="E54" s="15"/>
      <c r="F54" s="41" t="s">
        <v>39</v>
      </c>
      <c r="G54" s="166"/>
      <c r="H54" s="137"/>
      <c r="I54" s="43" t="s">
        <v>39</v>
      </c>
      <c r="J54" s="146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9"/>
      <c r="AA54" s="84"/>
    </row>
    <row r="55" spans="1:27" ht="17.25" customHeight="1">
      <c r="A55" s="167" t="s">
        <v>92</v>
      </c>
      <c r="B55" s="88" t="s">
        <v>89</v>
      </c>
      <c r="C55" s="89">
        <v>1</v>
      </c>
      <c r="D55" s="50" t="s">
        <v>36</v>
      </c>
      <c r="E55" s="88">
        <v>3000</v>
      </c>
      <c r="F55" s="39" t="s">
        <v>39</v>
      </c>
      <c r="G55" s="125"/>
      <c r="H55" s="133"/>
      <c r="I55" s="42" t="s">
        <v>39</v>
      </c>
      <c r="J55" s="140" t="s">
        <v>48</v>
      </c>
      <c r="K55" s="125"/>
      <c r="L55" s="133"/>
      <c r="M55" s="133"/>
      <c r="N55" s="133"/>
      <c r="O55" s="133"/>
      <c r="P55" s="133"/>
      <c r="Q55" s="133"/>
      <c r="R55" s="133"/>
      <c r="S55" s="126"/>
      <c r="T55" s="125"/>
      <c r="U55" s="133"/>
      <c r="V55" s="126"/>
      <c r="W55" s="125"/>
      <c r="X55" s="133"/>
      <c r="Y55" s="133"/>
      <c r="Z55" s="126"/>
      <c r="AA55" s="90"/>
    </row>
    <row r="56" spans="1:27" ht="17.25" customHeight="1">
      <c r="A56" s="168"/>
      <c r="B56" s="12" t="s">
        <v>90</v>
      </c>
      <c r="C56" s="13"/>
      <c r="D56" s="51" t="s">
        <v>36</v>
      </c>
      <c r="E56" s="12"/>
      <c r="F56" s="40" t="s">
        <v>39</v>
      </c>
      <c r="G56" s="134"/>
      <c r="H56" s="135"/>
      <c r="I56" s="45" t="s">
        <v>39</v>
      </c>
      <c r="J56" s="141"/>
      <c r="K56" s="134"/>
      <c r="L56" s="135"/>
      <c r="M56" s="135"/>
      <c r="N56" s="135"/>
      <c r="O56" s="135"/>
      <c r="P56" s="135"/>
      <c r="Q56" s="135"/>
      <c r="R56" s="135"/>
      <c r="S56" s="136"/>
      <c r="T56" s="134"/>
      <c r="U56" s="135"/>
      <c r="V56" s="136"/>
      <c r="W56" s="134"/>
      <c r="X56" s="135"/>
      <c r="Y56" s="135"/>
      <c r="Z56" s="136"/>
      <c r="AA56" s="90"/>
    </row>
    <row r="57" spans="1:27" ht="17.25" customHeight="1">
      <c r="A57" s="169"/>
      <c r="B57" s="15" t="s">
        <v>91</v>
      </c>
      <c r="C57" s="16"/>
      <c r="D57" s="52" t="s">
        <v>36</v>
      </c>
      <c r="E57" s="15"/>
      <c r="F57" s="41" t="s">
        <v>39</v>
      </c>
      <c r="G57" s="166"/>
      <c r="H57" s="137"/>
      <c r="I57" s="43" t="s">
        <v>39</v>
      </c>
      <c r="J57" s="142"/>
      <c r="K57" s="127"/>
      <c r="L57" s="137"/>
      <c r="M57" s="137"/>
      <c r="N57" s="137"/>
      <c r="O57" s="137"/>
      <c r="P57" s="137"/>
      <c r="Q57" s="137"/>
      <c r="R57" s="137"/>
      <c r="S57" s="128"/>
      <c r="T57" s="127"/>
      <c r="U57" s="137"/>
      <c r="V57" s="128"/>
      <c r="W57" s="127"/>
      <c r="X57" s="137"/>
      <c r="Y57" s="137"/>
      <c r="Z57" s="128"/>
      <c r="AA57" s="90"/>
    </row>
    <row r="58" spans="1:27" ht="17.25" customHeight="1">
      <c r="A58" s="153" t="s">
        <v>94</v>
      </c>
      <c r="B58" s="154"/>
      <c r="C58" s="154"/>
      <c r="D58" s="155"/>
      <c r="E58" s="131"/>
      <c r="F58" s="156"/>
      <c r="G58" s="156"/>
      <c r="H58" s="156"/>
      <c r="I58" s="44" t="s">
        <v>39</v>
      </c>
      <c r="J58" s="143" t="s">
        <v>141</v>
      </c>
      <c r="K58" s="143"/>
      <c r="L58" s="143"/>
      <c r="M58" s="143"/>
      <c r="N58" s="143"/>
      <c r="O58" s="131"/>
      <c r="P58" s="156"/>
      <c r="Q58" s="156"/>
      <c r="R58" s="156"/>
      <c r="S58" s="156"/>
      <c r="T58" s="69" t="s">
        <v>39</v>
      </c>
      <c r="U58" s="159" t="s">
        <v>49</v>
      </c>
      <c r="V58" s="85" t="s">
        <v>34</v>
      </c>
      <c r="W58" s="85" t="s">
        <v>47</v>
      </c>
      <c r="X58" s="159" t="s">
        <v>50</v>
      </c>
      <c r="Y58" s="159"/>
      <c r="Z58" s="73" t="s">
        <v>156</v>
      </c>
      <c r="AA58" s="85">
        <v>1.2</v>
      </c>
    </row>
    <row r="59" spans="1:27" ht="17.25" customHeight="1">
      <c r="A59" s="153" t="s">
        <v>95</v>
      </c>
      <c r="B59" s="154"/>
      <c r="C59" s="154"/>
      <c r="D59" s="155"/>
      <c r="E59" s="157"/>
      <c r="F59" s="156"/>
      <c r="G59" s="156"/>
      <c r="H59" s="156"/>
      <c r="I59" s="44" t="s">
        <v>39</v>
      </c>
      <c r="J59" s="143" t="s">
        <v>142</v>
      </c>
      <c r="K59" s="143"/>
      <c r="L59" s="143"/>
      <c r="M59" s="143"/>
      <c r="N59" s="143"/>
      <c r="O59" s="157">
        <f>E67-E68</f>
        <v>51260</v>
      </c>
      <c r="P59" s="156"/>
      <c r="Q59" s="156"/>
      <c r="R59" s="156"/>
      <c r="S59" s="156"/>
      <c r="T59" s="69" t="s">
        <v>39</v>
      </c>
      <c r="U59" s="159"/>
      <c r="V59" s="33"/>
      <c r="W59" s="33"/>
      <c r="X59" s="131"/>
      <c r="Y59" s="132"/>
      <c r="Z59" s="33"/>
      <c r="AA59" s="85"/>
    </row>
    <row r="60" spans="1:27" ht="17.25" customHeight="1">
      <c r="A60" s="153" t="s">
        <v>134</v>
      </c>
      <c r="B60" s="154"/>
      <c r="C60" s="154"/>
      <c r="D60" s="155"/>
      <c r="E60" s="157"/>
      <c r="F60" s="158"/>
      <c r="G60" s="158"/>
      <c r="H60" s="158"/>
      <c r="I60" s="74" t="s">
        <v>39</v>
      </c>
      <c r="J60" s="143" t="s">
        <v>143</v>
      </c>
      <c r="K60" s="143"/>
      <c r="L60" s="143"/>
      <c r="M60" s="143"/>
      <c r="N60" s="143"/>
      <c r="O60" s="131"/>
      <c r="P60" s="156"/>
      <c r="Q60" s="156"/>
      <c r="R60" s="156"/>
      <c r="S60" s="156"/>
      <c r="T60" s="69" t="s">
        <v>39</v>
      </c>
      <c r="U60" s="159"/>
      <c r="V60" s="33"/>
      <c r="W60" s="33"/>
      <c r="X60" s="131"/>
      <c r="Y60" s="132"/>
      <c r="Z60" s="33"/>
      <c r="AA60" s="85"/>
    </row>
    <row r="61" spans="1:27" ht="17.25" customHeight="1">
      <c r="A61" s="153" t="s">
        <v>135</v>
      </c>
      <c r="B61" s="154"/>
      <c r="C61" s="154"/>
      <c r="D61" s="155"/>
      <c r="E61" s="162"/>
      <c r="F61" s="163"/>
      <c r="G61" s="163"/>
      <c r="H61" s="163"/>
      <c r="I61" s="44" t="s">
        <v>39</v>
      </c>
      <c r="J61" s="143" t="s">
        <v>144</v>
      </c>
      <c r="K61" s="143"/>
      <c r="L61" s="143"/>
      <c r="M61" s="143"/>
      <c r="N61" s="143"/>
      <c r="O61" s="131"/>
      <c r="P61" s="156"/>
      <c r="Q61" s="156"/>
      <c r="R61" s="156"/>
      <c r="S61" s="156"/>
      <c r="T61" s="69" t="s">
        <v>39</v>
      </c>
      <c r="U61" s="159"/>
      <c r="V61" s="33"/>
      <c r="W61" s="33"/>
      <c r="X61" s="131"/>
      <c r="Y61" s="132"/>
      <c r="Z61" s="33"/>
      <c r="AA61" s="85"/>
    </row>
    <row r="62" spans="1:27" ht="17.25" customHeight="1">
      <c r="A62" s="153" t="s">
        <v>96</v>
      </c>
      <c r="B62" s="154"/>
      <c r="C62" s="154"/>
      <c r="D62" s="155"/>
      <c r="E62" s="164">
        <f>G45</f>
        <v>25000</v>
      </c>
      <c r="F62" s="165"/>
      <c r="G62" s="165"/>
      <c r="H62" s="165"/>
      <c r="I62" s="44" t="s">
        <v>39</v>
      </c>
      <c r="J62" s="143" t="s">
        <v>145</v>
      </c>
      <c r="K62" s="143"/>
      <c r="L62" s="143"/>
      <c r="M62" s="143"/>
      <c r="N62" s="143"/>
      <c r="O62" s="131"/>
      <c r="P62" s="156"/>
      <c r="Q62" s="156"/>
      <c r="R62" s="156"/>
      <c r="S62" s="156"/>
      <c r="T62" s="69" t="s">
        <v>39</v>
      </c>
      <c r="U62" s="159"/>
      <c r="V62" s="33"/>
      <c r="W62" s="33"/>
      <c r="X62" s="131"/>
      <c r="Y62" s="132"/>
      <c r="Z62" s="33"/>
      <c r="AA62" s="85"/>
    </row>
    <row r="63" spans="1:27" ht="17.25" customHeight="1">
      <c r="A63" s="153" t="s">
        <v>163</v>
      </c>
      <c r="B63" s="154"/>
      <c r="C63" s="154"/>
      <c r="D63" s="155"/>
      <c r="E63" s="27">
        <f>SUM(E14:E42)</f>
        <v>17900</v>
      </c>
      <c r="F63" s="44" t="s">
        <v>39</v>
      </c>
      <c r="G63" s="206">
        <f>SUM(G20:H42)</f>
        <v>75800</v>
      </c>
      <c r="H63" s="207"/>
      <c r="I63" s="44" t="s">
        <v>39</v>
      </c>
      <c r="J63" s="224" t="s">
        <v>146</v>
      </c>
      <c r="K63" s="224"/>
      <c r="L63" s="224"/>
      <c r="M63" s="224"/>
      <c r="N63" s="224"/>
      <c r="O63" s="157">
        <f>E62</f>
        <v>25000</v>
      </c>
      <c r="P63" s="156"/>
      <c r="Q63" s="156"/>
      <c r="R63" s="156"/>
      <c r="S63" s="156"/>
      <c r="T63" s="69" t="s">
        <v>39</v>
      </c>
      <c r="U63" s="159"/>
      <c r="V63" s="33"/>
      <c r="W63" s="33"/>
      <c r="X63" s="131"/>
      <c r="Y63" s="132"/>
      <c r="Z63" s="33"/>
      <c r="AA63" s="85"/>
    </row>
    <row r="64" spans="1:27" ht="17.25" customHeight="1">
      <c r="A64" s="153" t="s">
        <v>164</v>
      </c>
      <c r="B64" s="154"/>
      <c r="C64" s="154"/>
      <c r="D64" s="155"/>
      <c r="E64" s="5">
        <v>20</v>
      </c>
      <c r="F64" s="38" t="s">
        <v>43</v>
      </c>
      <c r="G64" s="164">
        <f>ROUNDDOWN(G63*E64/100,0)</f>
        <v>15160</v>
      </c>
      <c r="H64" s="165"/>
      <c r="I64" s="44" t="s">
        <v>39</v>
      </c>
      <c r="J64" s="143" t="s">
        <v>147</v>
      </c>
      <c r="K64" s="143"/>
      <c r="L64" s="143"/>
      <c r="M64" s="143"/>
      <c r="N64" s="143"/>
      <c r="O64" s="131"/>
      <c r="P64" s="156"/>
      <c r="Q64" s="156"/>
      <c r="R64" s="156"/>
      <c r="S64" s="156"/>
      <c r="T64" s="69" t="s">
        <v>39</v>
      </c>
      <c r="U64" s="159"/>
      <c r="V64" s="33"/>
      <c r="W64" s="33"/>
      <c r="X64" s="131"/>
      <c r="Y64" s="132"/>
      <c r="Z64" s="33"/>
      <c r="AA64" s="85"/>
    </row>
    <row r="65" spans="1:27" ht="17.25" customHeight="1">
      <c r="A65" s="153" t="s">
        <v>136</v>
      </c>
      <c r="B65" s="154"/>
      <c r="C65" s="154"/>
      <c r="D65" s="155"/>
      <c r="E65" s="131"/>
      <c r="F65" s="156"/>
      <c r="G65" s="156"/>
      <c r="H65" s="156"/>
      <c r="I65" s="44" t="s">
        <v>39</v>
      </c>
      <c r="J65" s="143" t="s">
        <v>148</v>
      </c>
      <c r="K65" s="143"/>
      <c r="L65" s="143"/>
      <c r="M65" s="143"/>
      <c r="N65" s="143"/>
      <c r="O65" s="131"/>
      <c r="P65" s="156"/>
      <c r="Q65" s="156"/>
      <c r="R65" s="156"/>
      <c r="S65" s="156"/>
      <c r="T65" s="69" t="s">
        <v>39</v>
      </c>
      <c r="U65" s="159"/>
      <c r="V65" s="33"/>
      <c r="W65" s="33"/>
      <c r="X65" s="131"/>
      <c r="Y65" s="132"/>
      <c r="Z65" s="33"/>
      <c r="AA65" s="85"/>
    </row>
    <row r="66" spans="1:27" ht="17.25" customHeight="1">
      <c r="A66" s="153" t="s">
        <v>137</v>
      </c>
      <c r="B66" s="154"/>
      <c r="C66" s="154"/>
      <c r="D66" s="155"/>
      <c r="E66" s="164"/>
      <c r="F66" s="165"/>
      <c r="G66" s="165"/>
      <c r="H66" s="165"/>
      <c r="I66" s="44" t="s">
        <v>39</v>
      </c>
      <c r="J66" s="143" t="s">
        <v>149</v>
      </c>
      <c r="K66" s="143"/>
      <c r="L66" s="143"/>
      <c r="M66" s="143"/>
      <c r="N66" s="143"/>
      <c r="O66" s="131"/>
      <c r="P66" s="156"/>
      <c r="Q66" s="156"/>
      <c r="R66" s="156"/>
      <c r="S66" s="156"/>
      <c r="T66" s="69" t="s">
        <v>39</v>
      </c>
      <c r="U66" s="159"/>
      <c r="V66" s="33"/>
      <c r="W66" s="33"/>
      <c r="X66" s="131"/>
      <c r="Y66" s="132"/>
      <c r="Z66" s="33"/>
      <c r="AA66" s="85" t="s">
        <v>51</v>
      </c>
    </row>
    <row r="67" spans="1:27" ht="17.25" customHeight="1">
      <c r="A67" s="153" t="s">
        <v>138</v>
      </c>
      <c r="B67" s="154"/>
      <c r="C67" s="154"/>
      <c r="D67" s="155"/>
      <c r="E67" s="157">
        <f>E63+G63+G64</f>
        <v>108860</v>
      </c>
      <c r="F67" s="156"/>
      <c r="G67" s="156"/>
      <c r="H67" s="156"/>
      <c r="I67" s="44" t="s">
        <v>39</v>
      </c>
      <c r="J67" s="143" t="s">
        <v>150</v>
      </c>
      <c r="K67" s="143"/>
      <c r="L67" s="143"/>
      <c r="M67" s="143"/>
      <c r="N67" s="143"/>
      <c r="O67" s="131"/>
      <c r="P67" s="156"/>
      <c r="Q67" s="156"/>
      <c r="R67" s="156"/>
      <c r="S67" s="156"/>
      <c r="T67" s="69" t="s">
        <v>39</v>
      </c>
      <c r="U67" s="159"/>
      <c r="V67" s="33"/>
      <c r="W67" s="33"/>
      <c r="X67" s="131"/>
      <c r="Y67" s="132"/>
      <c r="Z67" s="33"/>
      <c r="AA67" s="85" t="s">
        <v>52</v>
      </c>
    </row>
    <row r="68" spans="1:27" ht="17.25" customHeight="1">
      <c r="A68" s="150" t="s">
        <v>139</v>
      </c>
      <c r="B68" s="150"/>
      <c r="C68" s="150"/>
      <c r="D68" s="150"/>
      <c r="E68" s="160">
        <f>ROUNDDOWN(E67*0.3,-2)+E62</f>
        <v>57600</v>
      </c>
      <c r="F68" s="161"/>
      <c r="G68" s="161"/>
      <c r="H68" s="161"/>
      <c r="I68" s="42" t="s">
        <v>39</v>
      </c>
      <c r="J68" s="143" t="s">
        <v>151</v>
      </c>
      <c r="K68" s="143"/>
      <c r="L68" s="143"/>
      <c r="M68" s="143"/>
      <c r="N68" s="143"/>
      <c r="O68" s="131"/>
      <c r="P68" s="156"/>
      <c r="Q68" s="156"/>
      <c r="R68" s="156"/>
      <c r="S68" s="156"/>
      <c r="T68" s="32" t="s">
        <v>39</v>
      </c>
      <c r="U68" s="159"/>
      <c r="V68" s="33"/>
      <c r="W68" s="33"/>
      <c r="X68" s="131"/>
      <c r="Y68" s="132"/>
      <c r="Z68" s="33"/>
      <c r="AA68" s="85" t="s">
        <v>53</v>
      </c>
    </row>
    <row r="69" spans="1:27" ht="17.25" customHeight="1">
      <c r="A69" s="150" t="s">
        <v>140</v>
      </c>
      <c r="B69" s="150"/>
      <c r="C69" s="150"/>
      <c r="D69" s="150"/>
      <c r="E69" s="151"/>
      <c r="F69" s="152"/>
      <c r="G69" s="152"/>
      <c r="H69" s="152"/>
      <c r="I69" s="42" t="s">
        <v>39</v>
      </c>
      <c r="J69" s="143"/>
      <c r="K69" s="143"/>
      <c r="L69" s="143"/>
      <c r="M69" s="143"/>
      <c r="N69" s="143"/>
      <c r="O69" s="131"/>
      <c r="P69" s="156"/>
      <c r="Q69" s="156"/>
      <c r="R69" s="156"/>
      <c r="S69" s="156"/>
      <c r="T69" s="32"/>
      <c r="U69" s="159"/>
      <c r="V69" s="33"/>
      <c r="W69" s="33"/>
      <c r="X69" s="131"/>
      <c r="Y69" s="132"/>
      <c r="Z69" s="33"/>
      <c r="AA69" s="85" t="s">
        <v>54</v>
      </c>
    </row>
    <row r="70" spans="1:27" ht="17.25" customHeight="1">
      <c r="A70" s="33" t="s">
        <v>32</v>
      </c>
      <c r="B70" s="159"/>
      <c r="C70" s="159"/>
      <c r="D70" s="159"/>
      <c r="E70" s="71" t="s">
        <v>44</v>
      </c>
      <c r="F70" s="125"/>
      <c r="G70" s="133"/>
      <c r="H70" s="133"/>
      <c r="I70" s="126"/>
      <c r="J70" s="170"/>
      <c r="K70" s="185"/>
      <c r="L70" s="185"/>
      <c r="M70" s="185"/>
      <c r="N70" s="171"/>
      <c r="O70" s="131"/>
      <c r="P70" s="156"/>
      <c r="Q70" s="156"/>
      <c r="R70" s="156"/>
      <c r="S70" s="156"/>
      <c r="T70" s="70"/>
      <c r="U70" s="159"/>
      <c r="V70" s="159" t="s">
        <v>55</v>
      </c>
      <c r="W70" s="159"/>
      <c r="X70" s="131"/>
      <c r="Y70" s="132"/>
      <c r="Z70" s="33"/>
      <c r="AA70" s="85"/>
    </row>
    <row r="71" spans="1:27" ht="24" customHeight="1">
      <c r="J71" s="72" t="s">
        <v>105</v>
      </c>
      <c r="V71" s="223" t="s">
        <v>162</v>
      </c>
      <c r="W71" s="223"/>
      <c r="X71" s="223"/>
      <c r="Y71" s="223"/>
      <c r="Z71" s="223"/>
      <c r="AA71" s="223"/>
    </row>
    <row r="72" spans="1:27" ht="40.5" customHeight="1">
      <c r="A72" s="4" t="s">
        <v>97</v>
      </c>
    </row>
  </sheetData>
  <mergeCells count="376">
    <mergeCell ref="X70:Y70"/>
    <mergeCell ref="V71:AA71"/>
    <mergeCell ref="A69:D69"/>
    <mergeCell ref="E69:H69"/>
    <mergeCell ref="J69:N69"/>
    <mergeCell ref="O69:S69"/>
    <mergeCell ref="X69:Y69"/>
    <mergeCell ref="B70:D70"/>
    <mergeCell ref="F70:I70"/>
    <mergeCell ref="J70:N70"/>
    <mergeCell ref="O70:S70"/>
    <mergeCell ref="V70:W70"/>
    <mergeCell ref="A67:D67"/>
    <mergeCell ref="E67:H67"/>
    <mergeCell ref="J67:N67"/>
    <mergeCell ref="O67:S67"/>
    <mergeCell ref="X67:Y67"/>
    <mergeCell ref="A68:D68"/>
    <mergeCell ref="E68:H68"/>
    <mergeCell ref="J68:N68"/>
    <mergeCell ref="O68:S68"/>
    <mergeCell ref="X68:Y68"/>
    <mergeCell ref="A65:D65"/>
    <mergeCell ref="E65:H65"/>
    <mergeCell ref="J65:N65"/>
    <mergeCell ref="O65:S65"/>
    <mergeCell ref="X65:Y65"/>
    <mergeCell ref="A66:D66"/>
    <mergeCell ref="E66:H66"/>
    <mergeCell ref="J66:N66"/>
    <mergeCell ref="O66:S66"/>
    <mergeCell ref="X66:Y66"/>
    <mergeCell ref="O62:S62"/>
    <mergeCell ref="X62:Y62"/>
    <mergeCell ref="A63:D63"/>
    <mergeCell ref="G63:H63"/>
    <mergeCell ref="J63:N63"/>
    <mergeCell ref="O63:S63"/>
    <mergeCell ref="X63:Y63"/>
    <mergeCell ref="A64:D64"/>
    <mergeCell ref="G64:H64"/>
    <mergeCell ref="J64:N64"/>
    <mergeCell ref="O64:S64"/>
    <mergeCell ref="X64:Y64"/>
    <mergeCell ref="A58:D58"/>
    <mergeCell ref="E58:H58"/>
    <mergeCell ref="J58:N58"/>
    <mergeCell ref="O58:S58"/>
    <mergeCell ref="U58:U70"/>
    <mergeCell ref="X58:Y58"/>
    <mergeCell ref="A59:D59"/>
    <mergeCell ref="E59:H59"/>
    <mergeCell ref="J59:N59"/>
    <mergeCell ref="O59:S59"/>
    <mergeCell ref="X59:Y59"/>
    <mergeCell ref="A60:D60"/>
    <mergeCell ref="E60:H60"/>
    <mergeCell ref="J60:N60"/>
    <mergeCell ref="O60:S60"/>
    <mergeCell ref="X60:Y60"/>
    <mergeCell ref="A61:D61"/>
    <mergeCell ref="E61:H61"/>
    <mergeCell ref="J61:N61"/>
    <mergeCell ref="O61:S61"/>
    <mergeCell ref="X61:Y61"/>
    <mergeCell ref="A62:D62"/>
    <mergeCell ref="E62:H62"/>
    <mergeCell ref="J62:N62"/>
    <mergeCell ref="G54:H54"/>
    <mergeCell ref="A55:A57"/>
    <mergeCell ref="G55:H55"/>
    <mergeCell ref="J55:J57"/>
    <mergeCell ref="K55:S57"/>
    <mergeCell ref="T55:V57"/>
    <mergeCell ref="T48:U48"/>
    <mergeCell ref="A49:A51"/>
    <mergeCell ref="G49:H49"/>
    <mergeCell ref="J49:K54"/>
    <mergeCell ref="L49:Z54"/>
    <mergeCell ref="G50:H50"/>
    <mergeCell ref="G51:H51"/>
    <mergeCell ref="A52:A54"/>
    <mergeCell ref="G52:H52"/>
    <mergeCell ref="G53:H53"/>
    <mergeCell ref="W55:Z57"/>
    <mergeCell ref="G56:H56"/>
    <mergeCell ref="G57:H57"/>
    <mergeCell ref="A46:A48"/>
    <mergeCell ref="G46:H46"/>
    <mergeCell ref="J46:K46"/>
    <mergeCell ref="L46:O46"/>
    <mergeCell ref="P46:Q46"/>
    <mergeCell ref="R46:S46"/>
    <mergeCell ref="T46:U46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T43:U43"/>
    <mergeCell ref="G44:H44"/>
    <mergeCell ref="J44:K44"/>
    <mergeCell ref="L44:O44"/>
    <mergeCell ref="P44:Q44"/>
    <mergeCell ref="R44:S44"/>
    <mergeCell ref="T44:U44"/>
    <mergeCell ref="A43:A45"/>
    <mergeCell ref="G43:H43"/>
    <mergeCell ref="J43:K43"/>
    <mergeCell ref="L43:O43"/>
    <mergeCell ref="P43:Q43"/>
    <mergeCell ref="R43:S43"/>
    <mergeCell ref="G45:H45"/>
    <mergeCell ref="J45:K45"/>
    <mergeCell ref="L45:O45"/>
    <mergeCell ref="P45:Q45"/>
    <mergeCell ref="R45:S45"/>
    <mergeCell ref="T45:U45"/>
    <mergeCell ref="L38:O38"/>
    <mergeCell ref="P38:Q38"/>
    <mergeCell ref="R38:S38"/>
    <mergeCell ref="T38:U38"/>
    <mergeCell ref="G42:H42"/>
    <mergeCell ref="J42:K42"/>
    <mergeCell ref="L42:O42"/>
    <mergeCell ref="P42:Q42"/>
    <mergeCell ref="R42:S42"/>
    <mergeCell ref="T42:U42"/>
    <mergeCell ref="G41:H41"/>
    <mergeCell ref="J41:K41"/>
    <mergeCell ref="L41:O41"/>
    <mergeCell ref="P41:Q41"/>
    <mergeCell ref="R41:S41"/>
    <mergeCell ref="T41:U41"/>
    <mergeCell ref="A39:A41"/>
    <mergeCell ref="G39:H39"/>
    <mergeCell ref="J39:K39"/>
    <mergeCell ref="L39:O39"/>
    <mergeCell ref="P39:Q39"/>
    <mergeCell ref="R36:S36"/>
    <mergeCell ref="T36:U36"/>
    <mergeCell ref="A37:A38"/>
    <mergeCell ref="G37:H37"/>
    <mergeCell ref="J37:K37"/>
    <mergeCell ref="L37:O37"/>
    <mergeCell ref="P37:Q37"/>
    <mergeCell ref="R37:S37"/>
    <mergeCell ref="T37:U37"/>
    <mergeCell ref="G38:H38"/>
    <mergeCell ref="R39:S39"/>
    <mergeCell ref="T39:U39"/>
    <mergeCell ref="G40:H40"/>
    <mergeCell ref="J40:K40"/>
    <mergeCell ref="L40:O40"/>
    <mergeCell ref="P40:Q40"/>
    <mergeCell ref="R40:S40"/>
    <mergeCell ref="T40:U40"/>
    <mergeCell ref="J38:K38"/>
    <mergeCell ref="T34:U34"/>
    <mergeCell ref="G35:H35"/>
    <mergeCell ref="J35:K35"/>
    <mergeCell ref="L35:O35"/>
    <mergeCell ref="P35:Q35"/>
    <mergeCell ref="R35:S35"/>
    <mergeCell ref="T35:U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T32:U32"/>
    <mergeCell ref="G33:H33"/>
    <mergeCell ref="J33:K33"/>
    <mergeCell ref="L33:O33"/>
    <mergeCell ref="P33:Q33"/>
    <mergeCell ref="R33:S33"/>
    <mergeCell ref="T33:U33"/>
    <mergeCell ref="A32:A33"/>
    <mergeCell ref="G32:H32"/>
    <mergeCell ref="J32:K32"/>
    <mergeCell ref="L32:O32"/>
    <mergeCell ref="P32:Q32"/>
    <mergeCell ref="R32:S32"/>
    <mergeCell ref="G31:H31"/>
    <mergeCell ref="J31:K31"/>
    <mergeCell ref="L31:O31"/>
    <mergeCell ref="P31:Q31"/>
    <mergeCell ref="R31:S31"/>
    <mergeCell ref="T31:U31"/>
    <mergeCell ref="G30:H30"/>
    <mergeCell ref="J30:K30"/>
    <mergeCell ref="L30:O30"/>
    <mergeCell ref="P30:Q30"/>
    <mergeCell ref="R30:S30"/>
    <mergeCell ref="T30:U30"/>
    <mergeCell ref="T25:U25"/>
    <mergeCell ref="G26:H26"/>
    <mergeCell ref="J26:K26"/>
    <mergeCell ref="L26:O26"/>
    <mergeCell ref="P26:Q26"/>
    <mergeCell ref="R26:S26"/>
    <mergeCell ref="T26:U26"/>
    <mergeCell ref="G29:H29"/>
    <mergeCell ref="J29:K29"/>
    <mergeCell ref="L29:O29"/>
    <mergeCell ref="P29:Q29"/>
    <mergeCell ref="R29:S29"/>
    <mergeCell ref="T29:U29"/>
    <mergeCell ref="G28:H28"/>
    <mergeCell ref="J28:K28"/>
    <mergeCell ref="L28:O28"/>
    <mergeCell ref="P28:Q28"/>
    <mergeCell ref="R28:S28"/>
    <mergeCell ref="T28:U28"/>
    <mergeCell ref="A23:A28"/>
    <mergeCell ref="G23:H23"/>
    <mergeCell ref="J23:K23"/>
    <mergeCell ref="L23:O23"/>
    <mergeCell ref="P23:Q23"/>
    <mergeCell ref="R23:S23"/>
    <mergeCell ref="T23:U23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G27:H27"/>
    <mergeCell ref="J27:K27"/>
    <mergeCell ref="L27:O27"/>
    <mergeCell ref="P27:Q27"/>
    <mergeCell ref="R27:S27"/>
    <mergeCell ref="T27:U27"/>
    <mergeCell ref="T20:U20"/>
    <mergeCell ref="G21:H21"/>
    <mergeCell ref="J21:K21"/>
    <mergeCell ref="L21:O21"/>
    <mergeCell ref="P21:Q21"/>
    <mergeCell ref="R21:S21"/>
    <mergeCell ref="T21:U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R22:S22"/>
    <mergeCell ref="T22:U22"/>
    <mergeCell ref="G19:H19"/>
    <mergeCell ref="J19:K19"/>
    <mergeCell ref="L19:O19"/>
    <mergeCell ref="P19:Q19"/>
    <mergeCell ref="R19:S19"/>
    <mergeCell ref="T19:U19"/>
    <mergeCell ref="G18:H18"/>
    <mergeCell ref="J18:K18"/>
    <mergeCell ref="L18:O18"/>
    <mergeCell ref="P18:Q18"/>
    <mergeCell ref="R18:S18"/>
    <mergeCell ref="T18:U18"/>
    <mergeCell ref="V10:W10"/>
    <mergeCell ref="A14:A19"/>
    <mergeCell ref="J14:K14"/>
    <mergeCell ref="L14:O14"/>
    <mergeCell ref="P14:Q14"/>
    <mergeCell ref="R14:S14"/>
    <mergeCell ref="T14:U14"/>
    <mergeCell ref="J15:K15"/>
    <mergeCell ref="L15:O15"/>
    <mergeCell ref="P15:Q15"/>
    <mergeCell ref="R15:S15"/>
    <mergeCell ref="G17:H17"/>
    <mergeCell ref="J17:K17"/>
    <mergeCell ref="L17:O17"/>
    <mergeCell ref="P17:Q17"/>
    <mergeCell ref="R17:S17"/>
    <mergeCell ref="T17:U17"/>
    <mergeCell ref="T15:U15"/>
    <mergeCell ref="G16:H16"/>
    <mergeCell ref="J16:K16"/>
    <mergeCell ref="L16:O16"/>
    <mergeCell ref="P16:Q16"/>
    <mergeCell ref="R16:S16"/>
    <mergeCell ref="T16:U16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pageSetup paperSize="9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72"/>
  <sheetViews>
    <sheetView workbookViewId="0">
      <selection sqref="A1:XFD1048576"/>
    </sheetView>
  </sheetViews>
  <sheetFormatPr defaultColWidth="7.375" defaultRowHeight="13.5"/>
  <cols>
    <col min="1" max="1" width="8.5" style="4" customWidth="1"/>
    <col min="2" max="2" width="8.625" style="4" customWidth="1"/>
    <col min="3" max="3" width="7.25" style="4" customWidth="1"/>
    <col min="4" max="4" width="5.125" style="4" customWidth="1"/>
    <col min="5" max="5" width="9.25" style="4" customWidth="1"/>
    <col min="6" max="6" width="4.125" style="4" customWidth="1"/>
    <col min="7" max="7" width="5.875" style="4" customWidth="1"/>
    <col min="8" max="8" width="3.875" style="4" customWidth="1"/>
    <col min="9" max="9" width="3" style="4" customWidth="1"/>
    <col min="10" max="10" width="6.75" style="4" customWidth="1"/>
    <col min="11" max="11" width="6.5" style="4" customWidth="1"/>
    <col min="12" max="12" width="4.75" style="4" customWidth="1"/>
    <col min="13" max="13" width="4.125" style="4" customWidth="1"/>
    <col min="14" max="14" width="5.75" style="4" customWidth="1"/>
    <col min="15" max="15" width="2.625" style="4" customWidth="1"/>
    <col min="16" max="19" width="4" style="4" customWidth="1"/>
    <col min="20" max="20" width="5.375" style="4" customWidth="1"/>
    <col min="21" max="21" width="7.5" style="4" customWidth="1"/>
    <col min="22" max="22" width="8.5" style="4" customWidth="1"/>
    <col min="23" max="23" width="6.125" style="4" customWidth="1"/>
    <col min="24" max="24" width="7.75" style="4" customWidth="1"/>
    <col min="25" max="25" width="5.25" style="4" customWidth="1"/>
    <col min="26" max="27" width="7.25" style="4" customWidth="1"/>
    <col min="28" max="28" width="7.75" style="4" customWidth="1"/>
    <col min="29" max="29" width="6.625" style="4" customWidth="1"/>
    <col min="30" max="34" width="1.875" style="4" customWidth="1"/>
    <col min="35" max="16384" width="7.375" style="4"/>
  </cols>
  <sheetData>
    <row r="1" spans="1:29">
      <c r="A1" s="4" t="s">
        <v>0</v>
      </c>
      <c r="C1" s="4" t="s">
        <v>209</v>
      </c>
      <c r="Y1" s="226" t="s">
        <v>106</v>
      </c>
      <c r="Z1" s="226"/>
      <c r="AA1" s="226"/>
    </row>
    <row r="2" spans="1:29">
      <c r="A2" s="125" t="s">
        <v>1</v>
      </c>
      <c r="B2" s="126"/>
      <c r="C2" s="159" t="s">
        <v>67</v>
      </c>
      <c r="D2" s="159" t="s">
        <v>68</v>
      </c>
      <c r="E2" s="159">
        <v>0</v>
      </c>
      <c r="F2" s="159">
        <v>3</v>
      </c>
      <c r="G2" s="235" t="s">
        <v>65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  <c r="T2" s="131" t="s">
        <v>63</v>
      </c>
      <c r="U2" s="156"/>
      <c r="V2" s="156"/>
      <c r="W2" s="156"/>
      <c r="X2" s="156"/>
      <c r="Y2" s="156"/>
      <c r="Z2" s="156"/>
      <c r="AA2" s="132"/>
    </row>
    <row r="3" spans="1:29">
      <c r="A3" s="127"/>
      <c r="B3" s="128"/>
      <c r="C3" s="159"/>
      <c r="D3" s="159"/>
      <c r="E3" s="159"/>
      <c r="F3" s="159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40"/>
      <c r="T3" s="125" t="s">
        <v>2</v>
      </c>
      <c r="U3" s="126"/>
      <c r="V3" s="125"/>
      <c r="W3" s="133"/>
      <c r="X3" s="133"/>
      <c r="Y3" s="133"/>
      <c r="Z3" s="133"/>
      <c r="AA3" s="126"/>
    </row>
    <row r="4" spans="1:29" ht="16.5">
      <c r="A4" s="215" t="s">
        <v>108</v>
      </c>
      <c r="B4" s="216"/>
      <c r="C4" s="131"/>
      <c r="D4" s="156"/>
      <c r="E4" s="156"/>
      <c r="F4" s="132"/>
      <c r="G4" s="124" t="s">
        <v>41</v>
      </c>
      <c r="H4" s="124"/>
      <c r="I4" s="124"/>
      <c r="J4" s="124"/>
      <c r="K4" s="131"/>
      <c r="L4" s="156"/>
      <c r="M4" s="156"/>
      <c r="N4" s="156"/>
      <c r="O4" s="156"/>
      <c r="P4" s="156"/>
      <c r="Q4" s="156"/>
      <c r="R4" s="156"/>
      <c r="S4" s="132"/>
      <c r="T4" s="127"/>
      <c r="U4" s="128"/>
      <c r="V4" s="127"/>
      <c r="W4" s="137"/>
      <c r="X4" s="137"/>
      <c r="Y4" s="137"/>
      <c r="Z4" s="137"/>
      <c r="AA4" s="128"/>
    </row>
    <row r="5" spans="1:29">
      <c r="A5" s="131" t="s">
        <v>69</v>
      </c>
      <c r="B5" s="132"/>
      <c r="C5" s="131"/>
      <c r="D5" s="156"/>
      <c r="E5" s="156"/>
      <c r="F5" s="132"/>
      <c r="G5" s="131" t="s">
        <v>84</v>
      </c>
      <c r="H5" s="156"/>
      <c r="I5" s="156"/>
      <c r="J5" s="132"/>
      <c r="K5" s="131"/>
      <c r="L5" s="156"/>
      <c r="M5" s="156"/>
      <c r="N5" s="156"/>
      <c r="O5" s="156"/>
      <c r="P5" s="156"/>
      <c r="Q5" s="156"/>
      <c r="R5" s="156"/>
      <c r="S5" s="132"/>
      <c r="T5" s="125" t="s">
        <v>3</v>
      </c>
      <c r="U5" s="126"/>
      <c r="V5" s="125"/>
      <c r="W5" s="133"/>
      <c r="X5" s="133"/>
      <c r="Y5" s="133"/>
      <c r="Z5" s="133"/>
      <c r="AA5" s="126"/>
    </row>
    <row r="6" spans="1:29">
      <c r="A6" s="131" t="s">
        <v>4</v>
      </c>
      <c r="B6" s="132"/>
      <c r="C6" s="131"/>
      <c r="D6" s="156"/>
      <c r="E6" s="156"/>
      <c r="F6" s="132"/>
      <c r="G6" s="131"/>
      <c r="H6" s="156"/>
      <c r="I6" s="156"/>
      <c r="J6" s="132"/>
      <c r="K6" s="6" t="s">
        <v>57</v>
      </c>
      <c r="L6" s="131"/>
      <c r="M6" s="156"/>
      <c r="N6" s="156"/>
      <c r="O6" s="156"/>
      <c r="P6" s="156"/>
      <c r="Q6" s="156"/>
      <c r="R6" s="156"/>
      <c r="S6" s="132"/>
      <c r="T6" s="127"/>
      <c r="U6" s="128"/>
      <c r="V6" s="127"/>
      <c r="W6" s="137"/>
      <c r="X6" s="137"/>
      <c r="Y6" s="137"/>
      <c r="Z6" s="137"/>
      <c r="AA6" s="128"/>
    </row>
    <row r="7" spans="1:29">
      <c r="A7" s="131" t="s">
        <v>70</v>
      </c>
      <c r="B7" s="156"/>
      <c r="C7" s="156"/>
      <c r="D7" s="156"/>
      <c r="E7" s="156"/>
      <c r="F7" s="132"/>
      <c r="G7" s="170" t="s">
        <v>42</v>
      </c>
      <c r="H7" s="185"/>
      <c r="I7" s="171"/>
      <c r="J7" s="104" t="s">
        <v>45</v>
      </c>
      <c r="K7" s="62" t="s">
        <v>56</v>
      </c>
      <c r="L7" s="170" t="s">
        <v>58</v>
      </c>
      <c r="M7" s="171"/>
      <c r="N7" s="170" t="s">
        <v>59</v>
      </c>
      <c r="O7" s="171"/>
      <c r="P7" s="170" t="s">
        <v>109</v>
      </c>
      <c r="Q7" s="185"/>
      <c r="R7" s="170" t="s">
        <v>110</v>
      </c>
      <c r="S7" s="171"/>
      <c r="T7" s="172" t="s">
        <v>111</v>
      </c>
      <c r="U7" s="173"/>
      <c r="V7" s="197" t="s">
        <v>112</v>
      </c>
      <c r="W7" s="197"/>
      <c r="X7" s="197"/>
      <c r="Y7" s="170" t="s">
        <v>64</v>
      </c>
      <c r="Z7" s="185"/>
      <c r="AA7" s="171"/>
    </row>
    <row r="8" spans="1:29">
      <c r="A8" s="125"/>
      <c r="B8" s="133"/>
      <c r="C8" s="133"/>
      <c r="D8" s="133"/>
      <c r="E8" s="133"/>
      <c r="F8" s="126"/>
      <c r="G8" s="131"/>
      <c r="H8" s="156"/>
      <c r="I8" s="132"/>
      <c r="J8" s="5"/>
      <c r="K8" s="5"/>
      <c r="L8" s="131"/>
      <c r="M8" s="132"/>
      <c r="N8" s="131"/>
      <c r="O8" s="132"/>
      <c r="P8" s="131"/>
      <c r="Q8" s="132"/>
      <c r="R8" s="131"/>
      <c r="S8" s="132"/>
      <c r="T8" s="174"/>
      <c r="U8" s="175"/>
      <c r="V8" s="131"/>
      <c r="W8" s="132"/>
      <c r="X8" s="102" t="s">
        <v>35</v>
      </c>
      <c r="Y8" s="227"/>
      <c r="Z8" s="210"/>
      <c r="AA8" s="228"/>
    </row>
    <row r="9" spans="1:29">
      <c r="A9" s="131"/>
      <c r="B9" s="156"/>
      <c r="C9" s="156"/>
      <c r="D9" s="156"/>
      <c r="E9" s="156"/>
      <c r="F9" s="132"/>
      <c r="G9" s="131"/>
      <c r="H9" s="156"/>
      <c r="I9" s="132"/>
      <c r="J9" s="5"/>
      <c r="K9" s="5"/>
      <c r="L9" s="131"/>
      <c r="M9" s="132"/>
      <c r="N9" s="131"/>
      <c r="O9" s="132"/>
      <c r="P9" s="131"/>
      <c r="Q9" s="132"/>
      <c r="R9" s="131"/>
      <c r="S9" s="132"/>
      <c r="T9" s="131"/>
      <c r="U9" s="132"/>
      <c r="V9" s="131"/>
      <c r="W9" s="132"/>
      <c r="X9" s="102" t="s">
        <v>35</v>
      </c>
      <c r="Y9" s="229"/>
      <c r="Z9" s="230"/>
      <c r="AA9" s="231"/>
    </row>
    <row r="10" spans="1:29">
      <c r="A10" s="131"/>
      <c r="B10" s="156"/>
      <c r="C10" s="156"/>
      <c r="D10" s="156"/>
      <c r="E10" s="156"/>
      <c r="F10" s="132"/>
      <c r="G10" s="131"/>
      <c r="H10" s="156"/>
      <c r="I10" s="132"/>
      <c r="J10" s="5"/>
      <c r="K10" s="5"/>
      <c r="L10" s="131"/>
      <c r="M10" s="132"/>
      <c r="N10" s="131"/>
      <c r="O10" s="132"/>
      <c r="P10" s="131"/>
      <c r="Q10" s="132"/>
      <c r="R10" s="131"/>
      <c r="S10" s="132"/>
      <c r="T10" s="131"/>
      <c r="U10" s="132"/>
      <c r="V10" s="131"/>
      <c r="W10" s="132"/>
      <c r="X10" s="102" t="s">
        <v>35</v>
      </c>
      <c r="Y10" s="232"/>
      <c r="Z10" s="233"/>
      <c r="AA10" s="234"/>
    </row>
    <row r="11" spans="1:29">
      <c r="A11" s="186" t="s">
        <v>102</v>
      </c>
      <c r="B11" s="187"/>
      <c r="C11" s="102"/>
      <c r="D11" s="102" t="s">
        <v>103</v>
      </c>
      <c r="E11" s="101" t="s">
        <v>104</v>
      </c>
      <c r="F11" s="131" t="s">
        <v>207</v>
      </c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32"/>
    </row>
    <row r="12" spans="1:29">
      <c r="A12" s="125" t="s">
        <v>34</v>
      </c>
      <c r="B12" s="133"/>
      <c r="C12" s="133"/>
      <c r="D12" s="126"/>
      <c r="E12" s="193" t="s">
        <v>113</v>
      </c>
      <c r="F12" s="184"/>
      <c r="G12" s="124" t="s">
        <v>40</v>
      </c>
      <c r="H12" s="124"/>
      <c r="I12" s="124"/>
      <c r="J12" s="127" t="s">
        <v>114</v>
      </c>
      <c r="K12" s="128"/>
      <c r="L12" s="186"/>
      <c r="M12" s="187"/>
      <c r="N12" s="187"/>
      <c r="O12" s="187"/>
      <c r="P12" s="187"/>
      <c r="Q12" s="187"/>
      <c r="R12" s="187"/>
      <c r="S12" s="188"/>
      <c r="T12" s="176" t="s">
        <v>85</v>
      </c>
      <c r="U12" s="177"/>
      <c r="V12" s="183"/>
      <c r="W12" s="182" t="s">
        <v>115</v>
      </c>
      <c r="X12" s="183"/>
      <c r="Y12" s="180" t="s">
        <v>98</v>
      </c>
      <c r="Z12" s="125"/>
      <c r="AA12" s="126"/>
    </row>
    <row r="13" spans="1:29">
      <c r="A13" s="127"/>
      <c r="B13" s="137"/>
      <c r="C13" s="137"/>
      <c r="D13" s="128"/>
      <c r="E13" s="193"/>
      <c r="F13" s="193"/>
      <c r="G13" s="159"/>
      <c r="H13" s="159"/>
      <c r="I13" s="159"/>
      <c r="J13" s="131" t="s">
        <v>46</v>
      </c>
      <c r="K13" s="132"/>
      <c r="L13" s="186"/>
      <c r="M13" s="187"/>
      <c r="N13" s="187"/>
      <c r="O13" s="187"/>
      <c r="P13" s="187"/>
      <c r="Q13" s="187"/>
      <c r="R13" s="187"/>
      <c r="S13" s="188"/>
      <c r="T13" s="178"/>
      <c r="U13" s="179"/>
      <c r="V13" s="184"/>
      <c r="W13" s="130"/>
      <c r="X13" s="184"/>
      <c r="Y13" s="181"/>
      <c r="Z13" s="127"/>
      <c r="AA13" s="128"/>
    </row>
    <row r="14" spans="1:29" ht="27">
      <c r="A14" s="200" t="s">
        <v>66</v>
      </c>
      <c r="B14" s="7" t="s">
        <v>5</v>
      </c>
      <c r="C14" s="37"/>
      <c r="D14" s="44" t="s">
        <v>36</v>
      </c>
      <c r="E14" s="26"/>
      <c r="F14" s="38" t="s">
        <v>39</v>
      </c>
      <c r="G14" s="1" t="s">
        <v>75</v>
      </c>
      <c r="H14" s="1"/>
      <c r="I14" s="38" t="s">
        <v>36</v>
      </c>
      <c r="J14" s="195" t="s">
        <v>74</v>
      </c>
      <c r="K14" s="196"/>
      <c r="L14" s="170" t="s">
        <v>107</v>
      </c>
      <c r="M14" s="185"/>
      <c r="N14" s="185"/>
      <c r="O14" s="171"/>
      <c r="P14" s="185"/>
      <c r="Q14" s="185"/>
      <c r="R14" s="185"/>
      <c r="S14" s="185"/>
      <c r="T14" s="198" t="s">
        <v>99</v>
      </c>
      <c r="U14" s="199"/>
      <c r="V14" s="105" t="s">
        <v>100</v>
      </c>
      <c r="W14" s="19" t="s">
        <v>62</v>
      </c>
      <c r="X14" s="103"/>
      <c r="Y14" s="1"/>
      <c r="Z14" s="67"/>
      <c r="AA14" s="68"/>
    </row>
    <row r="15" spans="1:29" ht="33.75">
      <c r="A15" s="183"/>
      <c r="B15" s="7" t="s">
        <v>6</v>
      </c>
      <c r="C15" s="8"/>
      <c r="D15" s="44" t="s">
        <v>36</v>
      </c>
      <c r="E15" s="26"/>
      <c r="F15" s="38" t="s">
        <v>39</v>
      </c>
      <c r="G15" s="1" t="s">
        <v>75</v>
      </c>
      <c r="H15" s="5"/>
      <c r="I15" s="38" t="s">
        <v>36</v>
      </c>
      <c r="J15" s="170" t="s">
        <v>47</v>
      </c>
      <c r="K15" s="171"/>
      <c r="L15" s="191" t="s">
        <v>60</v>
      </c>
      <c r="M15" s="192"/>
      <c r="N15" s="192"/>
      <c r="O15" s="192"/>
      <c r="P15" s="193" t="s">
        <v>116</v>
      </c>
      <c r="Q15" s="193"/>
      <c r="R15" s="193" t="s">
        <v>61</v>
      </c>
      <c r="S15" s="193"/>
      <c r="T15" s="194" t="s">
        <v>101</v>
      </c>
      <c r="U15" s="194"/>
      <c r="V15" s="105" t="s">
        <v>118</v>
      </c>
      <c r="W15" s="75" t="s">
        <v>119</v>
      </c>
      <c r="X15" s="110" t="s">
        <v>71</v>
      </c>
      <c r="Y15" s="1" t="s">
        <v>121</v>
      </c>
      <c r="Z15" s="1" t="s">
        <v>109</v>
      </c>
      <c r="AA15" s="1" t="s">
        <v>110</v>
      </c>
      <c r="AB15" s="4" t="s">
        <v>79</v>
      </c>
      <c r="AC15" s="4" t="s">
        <v>61</v>
      </c>
    </row>
    <row r="16" spans="1:29">
      <c r="A16" s="183"/>
      <c r="B16" s="106" t="s">
        <v>7</v>
      </c>
      <c r="C16" s="107"/>
      <c r="D16" s="11"/>
      <c r="E16" s="61"/>
      <c r="F16" s="39" t="s">
        <v>39</v>
      </c>
      <c r="G16" s="204"/>
      <c r="H16" s="205"/>
      <c r="I16" s="42"/>
      <c r="J16" s="144"/>
      <c r="K16" s="145"/>
      <c r="L16" s="144"/>
      <c r="M16" s="145"/>
      <c r="N16" s="145"/>
      <c r="O16" s="225"/>
      <c r="P16" s="144"/>
      <c r="Q16" s="225"/>
      <c r="R16" s="145">
        <f>ROUNDDOWN(AB16*AC16,-1)</f>
        <v>0</v>
      </c>
      <c r="S16" s="145"/>
      <c r="T16" s="144">
        <v>1</v>
      </c>
      <c r="U16" s="225"/>
      <c r="V16" s="35">
        <v>1</v>
      </c>
      <c r="W16" s="76">
        <v>1</v>
      </c>
      <c r="X16" s="35">
        <f>R16*T16*V16*W16</f>
        <v>0</v>
      </c>
      <c r="Y16" s="76"/>
      <c r="Z16" s="64"/>
      <c r="AA16" s="79"/>
      <c r="AC16" s="4">
        <v>72.3</v>
      </c>
    </row>
    <row r="17" spans="1:29">
      <c r="A17" s="183"/>
      <c r="B17" s="12" t="s">
        <v>8</v>
      </c>
      <c r="C17" s="13"/>
      <c r="D17" s="14"/>
      <c r="E17" s="12"/>
      <c r="F17" s="40" t="s">
        <v>39</v>
      </c>
      <c r="G17" s="134"/>
      <c r="H17" s="135"/>
      <c r="I17" s="45"/>
      <c r="J17" s="138"/>
      <c r="K17" s="139"/>
      <c r="L17" s="138"/>
      <c r="M17" s="139"/>
      <c r="N17" s="139"/>
      <c r="O17" s="139"/>
      <c r="P17" s="138"/>
      <c r="Q17" s="148"/>
      <c r="R17" s="145">
        <f>ROUNDDOWN(AB17*AC17,-1)</f>
        <v>0</v>
      </c>
      <c r="S17" s="145"/>
      <c r="T17" s="138">
        <v>1</v>
      </c>
      <c r="U17" s="148"/>
      <c r="V17" s="34">
        <v>1</v>
      </c>
      <c r="W17" s="77">
        <v>1</v>
      </c>
      <c r="X17" s="35">
        <f t="shared" ref="X17:X48" si="0">R17*T17*V17*W17</f>
        <v>0</v>
      </c>
      <c r="Y17" s="77"/>
      <c r="Z17" s="65"/>
      <c r="AA17" s="80"/>
      <c r="AC17" s="4">
        <f>AC16</f>
        <v>72.3</v>
      </c>
    </row>
    <row r="18" spans="1:29">
      <c r="A18" s="183"/>
      <c r="B18" s="15" t="s">
        <v>9</v>
      </c>
      <c r="C18" s="16"/>
      <c r="D18" s="17"/>
      <c r="E18" s="12"/>
      <c r="F18" s="40" t="s">
        <v>39</v>
      </c>
      <c r="G18" s="134"/>
      <c r="H18" s="135"/>
      <c r="I18" s="45"/>
      <c r="J18" s="189"/>
      <c r="K18" s="190"/>
      <c r="L18" s="138"/>
      <c r="M18" s="139"/>
      <c r="N18" s="139"/>
      <c r="O18" s="139"/>
      <c r="P18" s="138"/>
      <c r="Q18" s="148"/>
      <c r="R18" s="145">
        <f t="shared" ref="R18:R19" si="1">ROUNDDOWN(AB18*AC18,-1)</f>
        <v>0</v>
      </c>
      <c r="S18" s="145"/>
      <c r="T18" s="138">
        <v>1</v>
      </c>
      <c r="U18" s="148"/>
      <c r="V18" s="34">
        <v>1</v>
      </c>
      <c r="W18" s="77">
        <v>1</v>
      </c>
      <c r="X18" s="35">
        <f t="shared" si="0"/>
        <v>0</v>
      </c>
      <c r="Y18" s="77"/>
      <c r="Z18" s="65"/>
      <c r="AA18" s="80"/>
      <c r="AC18" s="4">
        <f t="shared" ref="AC18:AC48" si="2">AC17</f>
        <v>72.3</v>
      </c>
    </row>
    <row r="19" spans="1:29">
      <c r="A19" s="184"/>
      <c r="B19" s="2" t="s">
        <v>73</v>
      </c>
      <c r="C19" s="8"/>
      <c r="D19" s="46" t="s">
        <v>36</v>
      </c>
      <c r="E19" s="15"/>
      <c r="F19" s="41" t="s">
        <v>39</v>
      </c>
      <c r="G19" s="127"/>
      <c r="H19" s="137"/>
      <c r="I19" s="43"/>
      <c r="J19" s="138"/>
      <c r="K19" s="139"/>
      <c r="L19" s="138"/>
      <c r="M19" s="139"/>
      <c r="N19" s="139"/>
      <c r="O19" s="139"/>
      <c r="P19" s="138"/>
      <c r="Q19" s="148"/>
      <c r="R19" s="145">
        <f t="shared" si="1"/>
        <v>0</v>
      </c>
      <c r="S19" s="145"/>
      <c r="T19" s="138">
        <v>1</v>
      </c>
      <c r="U19" s="148"/>
      <c r="V19" s="34">
        <v>1</v>
      </c>
      <c r="W19" s="77">
        <v>1</v>
      </c>
      <c r="X19" s="35">
        <f t="shared" si="0"/>
        <v>0</v>
      </c>
      <c r="Y19" s="77"/>
      <c r="Z19" s="65"/>
      <c r="AA19" s="80"/>
      <c r="AC19" s="4">
        <f t="shared" si="2"/>
        <v>72.3</v>
      </c>
    </row>
    <row r="20" spans="1:29">
      <c r="A20" s="123" t="s">
        <v>12</v>
      </c>
      <c r="B20" s="7" t="s">
        <v>10</v>
      </c>
      <c r="C20" s="8"/>
      <c r="D20" s="96" t="s">
        <v>37</v>
      </c>
      <c r="E20" s="106"/>
      <c r="F20" s="42" t="s">
        <v>39</v>
      </c>
      <c r="G20" s="125"/>
      <c r="H20" s="133"/>
      <c r="I20" s="42" t="s">
        <v>39</v>
      </c>
      <c r="J20" s="138"/>
      <c r="K20" s="139"/>
      <c r="L20" s="138"/>
      <c r="M20" s="139"/>
      <c r="N20" s="139"/>
      <c r="O20" s="139"/>
      <c r="P20" s="138"/>
      <c r="Q20" s="148"/>
      <c r="R20" s="145">
        <f t="shared" ref="R20:R48" si="3">ROUNDDOWN(AB20*AC20,-1)</f>
        <v>0</v>
      </c>
      <c r="S20" s="145"/>
      <c r="T20" s="138">
        <v>1</v>
      </c>
      <c r="U20" s="148"/>
      <c r="V20" s="34">
        <v>1</v>
      </c>
      <c r="W20" s="77">
        <v>1</v>
      </c>
      <c r="X20" s="35">
        <f t="shared" si="0"/>
        <v>0</v>
      </c>
      <c r="Y20" s="77"/>
      <c r="Z20" s="65"/>
      <c r="AA20" s="80"/>
      <c r="AC20" s="4">
        <f t="shared" si="2"/>
        <v>72.3</v>
      </c>
    </row>
    <row r="21" spans="1:29">
      <c r="A21" s="201"/>
      <c r="B21" s="7" t="s">
        <v>11</v>
      </c>
      <c r="C21" s="8"/>
      <c r="D21" s="96" t="s">
        <v>37</v>
      </c>
      <c r="E21" s="15"/>
      <c r="F21" s="43" t="s">
        <v>39</v>
      </c>
      <c r="G21" s="127"/>
      <c r="H21" s="137"/>
      <c r="I21" s="43" t="s">
        <v>39</v>
      </c>
      <c r="J21" s="138"/>
      <c r="K21" s="139"/>
      <c r="L21" s="138"/>
      <c r="M21" s="139"/>
      <c r="N21" s="139"/>
      <c r="O21" s="139"/>
      <c r="P21" s="138"/>
      <c r="Q21" s="148"/>
      <c r="R21" s="145">
        <f t="shared" si="3"/>
        <v>0</v>
      </c>
      <c r="S21" s="145"/>
      <c r="T21" s="138">
        <v>1</v>
      </c>
      <c r="U21" s="148"/>
      <c r="V21" s="34">
        <v>1</v>
      </c>
      <c r="W21" s="77">
        <v>1</v>
      </c>
      <c r="X21" s="35">
        <f t="shared" si="0"/>
        <v>0</v>
      </c>
      <c r="Y21" s="77"/>
      <c r="Z21" s="65"/>
      <c r="AA21" s="80"/>
      <c r="AC21" s="4">
        <f t="shared" si="2"/>
        <v>72.3</v>
      </c>
    </row>
    <row r="22" spans="1:29">
      <c r="A22" s="124"/>
      <c r="B22" s="106" t="s">
        <v>13</v>
      </c>
      <c r="C22" s="107"/>
      <c r="D22" s="48" t="s">
        <v>36</v>
      </c>
      <c r="E22" s="7"/>
      <c r="F22" s="44"/>
      <c r="G22" s="131"/>
      <c r="H22" s="156"/>
      <c r="I22" s="44"/>
      <c r="J22" s="138"/>
      <c r="K22" s="139"/>
      <c r="L22" s="138"/>
      <c r="M22" s="139"/>
      <c r="N22" s="139"/>
      <c r="O22" s="139"/>
      <c r="P22" s="138"/>
      <c r="Q22" s="148"/>
      <c r="R22" s="145">
        <f t="shared" si="3"/>
        <v>0</v>
      </c>
      <c r="S22" s="145"/>
      <c r="T22" s="138">
        <v>1</v>
      </c>
      <c r="U22" s="148"/>
      <c r="V22" s="34">
        <v>1</v>
      </c>
      <c r="W22" s="77">
        <v>1</v>
      </c>
      <c r="X22" s="35">
        <f t="shared" si="0"/>
        <v>0</v>
      </c>
      <c r="Y22" s="77"/>
      <c r="Z22" s="65"/>
      <c r="AA22" s="80"/>
      <c r="AC22" s="4">
        <f t="shared" si="2"/>
        <v>72.3</v>
      </c>
    </row>
    <row r="23" spans="1:29">
      <c r="A23" s="123" t="s">
        <v>19</v>
      </c>
      <c r="B23" s="3" t="s">
        <v>72</v>
      </c>
      <c r="C23" s="107"/>
      <c r="D23" s="48" t="s">
        <v>35</v>
      </c>
      <c r="E23" s="106"/>
      <c r="F23" s="42" t="s">
        <v>39</v>
      </c>
      <c r="G23" s="125"/>
      <c r="H23" s="133"/>
      <c r="I23" s="42" t="s">
        <v>39</v>
      </c>
      <c r="J23" s="138"/>
      <c r="K23" s="139"/>
      <c r="L23" s="138"/>
      <c r="M23" s="139"/>
      <c r="N23" s="139"/>
      <c r="O23" s="139"/>
      <c r="P23" s="138"/>
      <c r="Q23" s="148"/>
      <c r="R23" s="145">
        <f t="shared" si="3"/>
        <v>0</v>
      </c>
      <c r="S23" s="145"/>
      <c r="T23" s="138">
        <v>1</v>
      </c>
      <c r="U23" s="148"/>
      <c r="V23" s="34">
        <v>1</v>
      </c>
      <c r="W23" s="77">
        <v>1</v>
      </c>
      <c r="X23" s="35">
        <f t="shared" si="0"/>
        <v>0</v>
      </c>
      <c r="Y23" s="77"/>
      <c r="Z23" s="65"/>
      <c r="AA23" s="80"/>
      <c r="AC23" s="4">
        <f t="shared" si="2"/>
        <v>72.3</v>
      </c>
    </row>
    <row r="24" spans="1:29">
      <c r="A24" s="201"/>
      <c r="B24" s="12" t="s">
        <v>14</v>
      </c>
      <c r="C24" s="13"/>
      <c r="D24" s="49" t="s">
        <v>35</v>
      </c>
      <c r="E24" s="12"/>
      <c r="F24" s="45" t="s">
        <v>39</v>
      </c>
      <c r="G24" s="134"/>
      <c r="H24" s="135"/>
      <c r="I24" s="45" t="s">
        <v>39</v>
      </c>
      <c r="J24" s="138"/>
      <c r="K24" s="139"/>
      <c r="L24" s="138"/>
      <c r="M24" s="139"/>
      <c r="N24" s="139"/>
      <c r="O24" s="139"/>
      <c r="P24" s="138"/>
      <c r="Q24" s="148"/>
      <c r="R24" s="145">
        <f t="shared" si="3"/>
        <v>0</v>
      </c>
      <c r="S24" s="145"/>
      <c r="T24" s="138">
        <v>1</v>
      </c>
      <c r="U24" s="148"/>
      <c r="V24" s="34">
        <v>1</v>
      </c>
      <c r="W24" s="77">
        <v>1</v>
      </c>
      <c r="X24" s="35">
        <f t="shared" si="0"/>
        <v>0</v>
      </c>
      <c r="Y24" s="77"/>
      <c r="Z24" s="65"/>
      <c r="AA24" s="80"/>
      <c r="AC24" s="4">
        <f t="shared" si="2"/>
        <v>72.3</v>
      </c>
    </row>
    <row r="25" spans="1:29">
      <c r="A25" s="201"/>
      <c r="B25" s="12" t="s">
        <v>16</v>
      </c>
      <c r="C25" s="13"/>
      <c r="D25" s="49" t="s">
        <v>36</v>
      </c>
      <c r="E25" s="12"/>
      <c r="F25" s="45" t="s">
        <v>39</v>
      </c>
      <c r="G25" s="134"/>
      <c r="H25" s="135"/>
      <c r="I25" s="45" t="s">
        <v>39</v>
      </c>
      <c r="J25" s="138"/>
      <c r="K25" s="139"/>
      <c r="L25" s="138"/>
      <c r="M25" s="139"/>
      <c r="N25" s="139"/>
      <c r="O25" s="139"/>
      <c r="P25" s="138"/>
      <c r="Q25" s="148"/>
      <c r="R25" s="145">
        <f t="shared" si="3"/>
        <v>0</v>
      </c>
      <c r="S25" s="145"/>
      <c r="T25" s="138">
        <v>1</v>
      </c>
      <c r="U25" s="148"/>
      <c r="V25" s="34">
        <v>1</v>
      </c>
      <c r="W25" s="77">
        <v>1</v>
      </c>
      <c r="X25" s="35">
        <f t="shared" si="0"/>
        <v>0</v>
      </c>
      <c r="Y25" s="77"/>
      <c r="Z25" s="65"/>
      <c r="AA25" s="80"/>
      <c r="AC25" s="4">
        <f t="shared" si="2"/>
        <v>72.3</v>
      </c>
    </row>
    <row r="26" spans="1:29">
      <c r="A26" s="201"/>
      <c r="B26" s="12" t="s">
        <v>15</v>
      </c>
      <c r="C26" s="13"/>
      <c r="D26" s="49" t="s">
        <v>36</v>
      </c>
      <c r="E26" s="12"/>
      <c r="F26" s="45" t="s">
        <v>39</v>
      </c>
      <c r="G26" s="134"/>
      <c r="H26" s="135"/>
      <c r="I26" s="45" t="s">
        <v>39</v>
      </c>
      <c r="J26" s="138"/>
      <c r="K26" s="139"/>
      <c r="L26" s="138"/>
      <c r="M26" s="139"/>
      <c r="N26" s="139"/>
      <c r="O26" s="139"/>
      <c r="P26" s="138"/>
      <c r="Q26" s="148"/>
      <c r="R26" s="145">
        <f t="shared" si="3"/>
        <v>0</v>
      </c>
      <c r="S26" s="145"/>
      <c r="T26" s="138"/>
      <c r="U26" s="148"/>
      <c r="V26" s="34"/>
      <c r="W26" s="77"/>
      <c r="X26" s="35">
        <f t="shared" si="0"/>
        <v>0</v>
      </c>
      <c r="Y26" s="77"/>
      <c r="Z26" s="65"/>
      <c r="AA26" s="80"/>
      <c r="AC26" s="4">
        <f t="shared" si="2"/>
        <v>72.3</v>
      </c>
    </row>
    <row r="27" spans="1:29">
      <c r="A27" s="201"/>
      <c r="B27" s="12" t="s">
        <v>17</v>
      </c>
      <c r="C27" s="13"/>
      <c r="D27" s="49"/>
      <c r="E27" s="12"/>
      <c r="F27" s="45" t="s">
        <v>39</v>
      </c>
      <c r="G27" s="134"/>
      <c r="H27" s="135"/>
      <c r="I27" s="45"/>
      <c r="J27" s="138"/>
      <c r="K27" s="139"/>
      <c r="L27" s="138"/>
      <c r="M27" s="139"/>
      <c r="N27" s="139"/>
      <c r="O27" s="139"/>
      <c r="P27" s="138"/>
      <c r="Q27" s="148"/>
      <c r="R27" s="145">
        <f t="shared" si="3"/>
        <v>0</v>
      </c>
      <c r="S27" s="145"/>
      <c r="T27" s="138"/>
      <c r="U27" s="148"/>
      <c r="V27" s="34"/>
      <c r="W27" s="77"/>
      <c r="X27" s="35">
        <f t="shared" si="0"/>
        <v>0</v>
      </c>
      <c r="Y27" s="77"/>
      <c r="Z27" s="65"/>
      <c r="AA27" s="80"/>
      <c r="AC27" s="4">
        <f t="shared" si="2"/>
        <v>72.3</v>
      </c>
    </row>
    <row r="28" spans="1:29">
      <c r="A28" s="124"/>
      <c r="B28" s="15" t="s">
        <v>18</v>
      </c>
      <c r="C28" s="16"/>
      <c r="D28" s="46" t="s">
        <v>36</v>
      </c>
      <c r="E28" s="15"/>
      <c r="F28" s="43" t="s">
        <v>39</v>
      </c>
      <c r="G28" s="127"/>
      <c r="H28" s="137"/>
      <c r="I28" s="43" t="s">
        <v>39</v>
      </c>
      <c r="J28" s="138"/>
      <c r="K28" s="139"/>
      <c r="L28" s="138"/>
      <c r="M28" s="139"/>
      <c r="N28" s="139"/>
      <c r="O28" s="139"/>
      <c r="P28" s="138"/>
      <c r="Q28" s="148"/>
      <c r="R28" s="145">
        <f t="shared" si="3"/>
        <v>0</v>
      </c>
      <c r="S28" s="145"/>
      <c r="T28" s="138"/>
      <c r="U28" s="148"/>
      <c r="V28" s="34"/>
      <c r="W28" s="77"/>
      <c r="X28" s="35">
        <f t="shared" si="0"/>
        <v>0</v>
      </c>
      <c r="Y28" s="77"/>
      <c r="Z28" s="65"/>
      <c r="AA28" s="80"/>
      <c r="AC28" s="4">
        <f t="shared" si="2"/>
        <v>72.3</v>
      </c>
    </row>
    <row r="29" spans="1:29">
      <c r="A29" s="108" t="s">
        <v>20</v>
      </c>
      <c r="B29" s="100" t="s">
        <v>76</v>
      </c>
      <c r="C29" s="8"/>
      <c r="D29" s="47" t="s">
        <v>36</v>
      </c>
      <c r="E29" s="106"/>
      <c r="F29" s="42" t="s">
        <v>39</v>
      </c>
      <c r="G29" s="125"/>
      <c r="H29" s="133"/>
      <c r="I29" s="42" t="s">
        <v>39</v>
      </c>
      <c r="J29" s="138"/>
      <c r="K29" s="139"/>
      <c r="L29" s="138"/>
      <c r="M29" s="139"/>
      <c r="N29" s="139"/>
      <c r="O29" s="139"/>
      <c r="P29" s="138"/>
      <c r="Q29" s="148"/>
      <c r="R29" s="145">
        <f t="shared" si="3"/>
        <v>0</v>
      </c>
      <c r="S29" s="145"/>
      <c r="T29" s="138"/>
      <c r="U29" s="148"/>
      <c r="V29" s="34"/>
      <c r="W29" s="77"/>
      <c r="X29" s="35">
        <f t="shared" si="0"/>
        <v>0</v>
      </c>
      <c r="Y29" s="77"/>
      <c r="Z29" s="65"/>
      <c r="AA29" s="80"/>
      <c r="AC29" s="4">
        <f t="shared" si="2"/>
        <v>72.3</v>
      </c>
    </row>
    <row r="30" spans="1:29">
      <c r="A30" s="109" t="s">
        <v>21</v>
      </c>
      <c r="B30" s="7" t="s">
        <v>76</v>
      </c>
      <c r="C30" s="8"/>
      <c r="D30" s="47" t="s">
        <v>38</v>
      </c>
      <c r="E30" s="12"/>
      <c r="F30" s="45" t="s">
        <v>39</v>
      </c>
      <c r="G30" s="208"/>
      <c r="H30" s="135"/>
      <c r="I30" s="45" t="s">
        <v>39</v>
      </c>
      <c r="J30" s="138"/>
      <c r="K30" s="139"/>
      <c r="L30" s="138"/>
      <c r="M30" s="139"/>
      <c r="N30" s="139"/>
      <c r="O30" s="139"/>
      <c r="P30" s="138"/>
      <c r="Q30" s="148"/>
      <c r="R30" s="145">
        <f t="shared" si="3"/>
        <v>0</v>
      </c>
      <c r="S30" s="145"/>
      <c r="T30" s="138"/>
      <c r="U30" s="148"/>
      <c r="V30" s="34"/>
      <c r="W30" s="77"/>
      <c r="X30" s="35">
        <f t="shared" si="0"/>
        <v>0</v>
      </c>
      <c r="Y30" s="77"/>
      <c r="Z30" s="65"/>
      <c r="AA30" s="80"/>
      <c r="AC30" s="4">
        <f t="shared" si="2"/>
        <v>72.3</v>
      </c>
    </row>
    <row r="31" spans="1:29">
      <c r="A31" s="22" t="s">
        <v>22</v>
      </c>
      <c r="B31" s="7" t="s">
        <v>76</v>
      </c>
      <c r="C31" s="8"/>
      <c r="D31" s="47" t="s">
        <v>38</v>
      </c>
      <c r="E31" s="15"/>
      <c r="F31" s="43" t="s">
        <v>39</v>
      </c>
      <c r="G31" s="127"/>
      <c r="H31" s="137"/>
      <c r="I31" s="43" t="s">
        <v>39</v>
      </c>
      <c r="J31" s="138"/>
      <c r="K31" s="139"/>
      <c r="L31" s="138"/>
      <c r="M31" s="139"/>
      <c r="N31" s="139"/>
      <c r="O31" s="139"/>
      <c r="P31" s="138"/>
      <c r="Q31" s="148"/>
      <c r="R31" s="145">
        <f t="shared" si="3"/>
        <v>0</v>
      </c>
      <c r="S31" s="145"/>
      <c r="T31" s="138"/>
      <c r="U31" s="148"/>
      <c r="V31" s="34"/>
      <c r="W31" s="77"/>
      <c r="X31" s="35">
        <f t="shared" si="0"/>
        <v>0</v>
      </c>
      <c r="Y31" s="77"/>
      <c r="Z31" s="65"/>
      <c r="AA31" s="80"/>
      <c r="AC31" s="4">
        <f t="shared" si="2"/>
        <v>72.3</v>
      </c>
    </row>
    <row r="32" spans="1:29">
      <c r="A32" s="202" t="s">
        <v>23</v>
      </c>
      <c r="B32" s="106" t="s">
        <v>25</v>
      </c>
      <c r="C32" s="107"/>
      <c r="D32" s="48" t="s">
        <v>38</v>
      </c>
      <c r="E32" s="61"/>
      <c r="F32" s="42" t="s">
        <v>39</v>
      </c>
      <c r="G32" s="209"/>
      <c r="H32" s="210"/>
      <c r="I32" s="42" t="s">
        <v>39</v>
      </c>
      <c r="J32" s="138"/>
      <c r="K32" s="139"/>
      <c r="L32" s="138"/>
      <c r="M32" s="139"/>
      <c r="N32" s="139"/>
      <c r="O32" s="139"/>
      <c r="P32" s="138"/>
      <c r="Q32" s="148"/>
      <c r="R32" s="145">
        <f t="shared" si="3"/>
        <v>0</v>
      </c>
      <c r="S32" s="145"/>
      <c r="T32" s="138"/>
      <c r="U32" s="148"/>
      <c r="V32" s="34"/>
      <c r="W32" s="77"/>
      <c r="X32" s="35">
        <f t="shared" si="0"/>
        <v>0</v>
      </c>
      <c r="Y32" s="77"/>
      <c r="Z32" s="65"/>
      <c r="AA32" s="80"/>
      <c r="AC32" s="4">
        <f t="shared" si="2"/>
        <v>72.3</v>
      </c>
    </row>
    <row r="33" spans="1:29">
      <c r="A33" s="203"/>
      <c r="B33" s="15" t="s">
        <v>26</v>
      </c>
      <c r="C33" s="16"/>
      <c r="D33" s="46" t="s">
        <v>36</v>
      </c>
      <c r="E33" s="15"/>
      <c r="F33" s="43" t="s">
        <v>39</v>
      </c>
      <c r="G33" s="127"/>
      <c r="H33" s="137"/>
      <c r="I33" s="43" t="s">
        <v>39</v>
      </c>
      <c r="J33" s="138"/>
      <c r="K33" s="139"/>
      <c r="L33" s="138"/>
      <c r="M33" s="139"/>
      <c r="N33" s="139"/>
      <c r="O33" s="139"/>
      <c r="P33" s="138"/>
      <c r="Q33" s="148"/>
      <c r="R33" s="145">
        <f t="shared" si="3"/>
        <v>0</v>
      </c>
      <c r="S33" s="145"/>
      <c r="T33" s="138"/>
      <c r="U33" s="148"/>
      <c r="V33" s="34"/>
      <c r="W33" s="77"/>
      <c r="X33" s="35">
        <f t="shared" si="0"/>
        <v>0</v>
      </c>
      <c r="Y33" s="77"/>
      <c r="Z33" s="65"/>
      <c r="AA33" s="80"/>
      <c r="AC33" s="4">
        <f t="shared" si="2"/>
        <v>72.3</v>
      </c>
    </row>
    <row r="34" spans="1:29">
      <c r="A34" s="150" t="s">
        <v>24</v>
      </c>
      <c r="B34" s="106" t="s">
        <v>27</v>
      </c>
      <c r="C34" s="107"/>
      <c r="D34" s="48" t="s">
        <v>38</v>
      </c>
      <c r="E34" s="106"/>
      <c r="F34" s="42" t="s">
        <v>39</v>
      </c>
      <c r="G34" s="125"/>
      <c r="H34" s="133"/>
      <c r="I34" s="42" t="s">
        <v>39</v>
      </c>
      <c r="J34" s="138"/>
      <c r="K34" s="139"/>
      <c r="L34" s="138"/>
      <c r="M34" s="139"/>
      <c r="N34" s="139"/>
      <c r="O34" s="139"/>
      <c r="P34" s="138"/>
      <c r="Q34" s="148"/>
      <c r="R34" s="145">
        <f t="shared" si="3"/>
        <v>0</v>
      </c>
      <c r="S34" s="145"/>
      <c r="T34" s="138"/>
      <c r="U34" s="148"/>
      <c r="V34" s="34"/>
      <c r="W34" s="77"/>
      <c r="X34" s="35">
        <f t="shared" si="0"/>
        <v>0</v>
      </c>
      <c r="Y34" s="77"/>
      <c r="Z34" s="65"/>
      <c r="AA34" s="80"/>
      <c r="AC34" s="4">
        <f t="shared" si="2"/>
        <v>72.3</v>
      </c>
    </row>
    <row r="35" spans="1:29">
      <c r="A35" s="211"/>
      <c r="B35" s="12" t="s">
        <v>28</v>
      </c>
      <c r="C35" s="13"/>
      <c r="D35" s="49"/>
      <c r="E35" s="12"/>
      <c r="F35" s="45" t="s">
        <v>39</v>
      </c>
      <c r="G35" s="134"/>
      <c r="H35" s="135"/>
      <c r="I35" s="45"/>
      <c r="J35" s="138"/>
      <c r="K35" s="139"/>
      <c r="L35" s="138"/>
      <c r="M35" s="139"/>
      <c r="N35" s="139"/>
      <c r="O35" s="139"/>
      <c r="P35" s="138"/>
      <c r="Q35" s="148"/>
      <c r="R35" s="145">
        <f t="shared" si="3"/>
        <v>0</v>
      </c>
      <c r="S35" s="145"/>
      <c r="T35" s="138"/>
      <c r="U35" s="148"/>
      <c r="V35" s="34"/>
      <c r="W35" s="77"/>
      <c r="X35" s="35">
        <f t="shared" si="0"/>
        <v>0</v>
      </c>
      <c r="Y35" s="77"/>
      <c r="Z35" s="65"/>
      <c r="AA35" s="80"/>
      <c r="AC35" s="4">
        <f t="shared" si="2"/>
        <v>72.3</v>
      </c>
    </row>
    <row r="36" spans="1:29">
      <c r="A36" s="212"/>
      <c r="B36" s="12" t="s">
        <v>29</v>
      </c>
      <c r="C36" s="13"/>
      <c r="D36" s="49" t="s">
        <v>38</v>
      </c>
      <c r="E36" s="15"/>
      <c r="F36" s="43" t="s">
        <v>39</v>
      </c>
      <c r="G36" s="127"/>
      <c r="H36" s="137"/>
      <c r="I36" s="43"/>
      <c r="J36" s="138"/>
      <c r="K36" s="139"/>
      <c r="L36" s="138"/>
      <c r="M36" s="139"/>
      <c r="N36" s="139"/>
      <c r="O36" s="139"/>
      <c r="P36" s="138"/>
      <c r="Q36" s="148"/>
      <c r="R36" s="145">
        <f t="shared" si="3"/>
        <v>0</v>
      </c>
      <c r="S36" s="145"/>
      <c r="T36" s="138"/>
      <c r="U36" s="148"/>
      <c r="V36" s="34"/>
      <c r="W36" s="77"/>
      <c r="X36" s="35">
        <f t="shared" si="0"/>
        <v>0</v>
      </c>
      <c r="Y36" s="77"/>
      <c r="Z36" s="65"/>
      <c r="AA36" s="80"/>
      <c r="AC36" s="4">
        <f t="shared" si="2"/>
        <v>72.3</v>
      </c>
    </row>
    <row r="37" spans="1:29">
      <c r="A37" s="213" t="s">
        <v>83</v>
      </c>
      <c r="B37" s="106" t="s">
        <v>30</v>
      </c>
      <c r="C37" s="107"/>
      <c r="D37" s="48" t="s">
        <v>38</v>
      </c>
      <c r="E37" s="106"/>
      <c r="F37" s="42" t="s">
        <v>39</v>
      </c>
      <c r="G37" s="125"/>
      <c r="H37" s="133"/>
      <c r="I37" s="42" t="s">
        <v>39</v>
      </c>
      <c r="J37" s="138"/>
      <c r="K37" s="139"/>
      <c r="L37" s="138"/>
      <c r="M37" s="139"/>
      <c r="N37" s="139"/>
      <c r="O37" s="139"/>
      <c r="P37" s="138"/>
      <c r="Q37" s="148"/>
      <c r="R37" s="145">
        <f t="shared" si="3"/>
        <v>0</v>
      </c>
      <c r="S37" s="145"/>
      <c r="T37" s="138"/>
      <c r="U37" s="148"/>
      <c r="V37" s="34"/>
      <c r="W37" s="77"/>
      <c r="X37" s="35">
        <f t="shared" si="0"/>
        <v>0</v>
      </c>
      <c r="Y37" s="77"/>
      <c r="Z37" s="65"/>
      <c r="AA37" s="80"/>
      <c r="AC37" s="4">
        <f t="shared" si="2"/>
        <v>72.3</v>
      </c>
    </row>
    <row r="38" spans="1:29">
      <c r="A38" s="214"/>
      <c r="B38" s="15" t="s">
        <v>31</v>
      </c>
      <c r="C38" s="16"/>
      <c r="D38" s="46" t="s">
        <v>38</v>
      </c>
      <c r="E38" s="15"/>
      <c r="F38" s="43" t="s">
        <v>39</v>
      </c>
      <c r="G38" s="127"/>
      <c r="H38" s="137"/>
      <c r="I38" s="43" t="s">
        <v>39</v>
      </c>
      <c r="J38" s="138"/>
      <c r="K38" s="139"/>
      <c r="L38" s="138"/>
      <c r="M38" s="139"/>
      <c r="N38" s="139"/>
      <c r="O38" s="139"/>
      <c r="P38" s="138"/>
      <c r="Q38" s="148"/>
      <c r="R38" s="145">
        <f t="shared" si="3"/>
        <v>0</v>
      </c>
      <c r="S38" s="145"/>
      <c r="T38" s="138"/>
      <c r="U38" s="148"/>
      <c r="V38" s="34"/>
      <c r="W38" s="77"/>
      <c r="X38" s="35">
        <f t="shared" si="0"/>
        <v>0</v>
      </c>
      <c r="Y38" s="77"/>
      <c r="Z38" s="65"/>
      <c r="AA38" s="80"/>
      <c r="AC38" s="4">
        <f t="shared" si="2"/>
        <v>72.3</v>
      </c>
    </row>
    <row r="39" spans="1:29">
      <c r="A39" s="140" t="s">
        <v>88</v>
      </c>
      <c r="B39" s="7" t="s">
        <v>33</v>
      </c>
      <c r="C39" s="8"/>
      <c r="D39" s="47" t="s">
        <v>36</v>
      </c>
      <c r="E39" s="7"/>
      <c r="F39" s="44" t="s">
        <v>39</v>
      </c>
      <c r="G39" s="157"/>
      <c r="H39" s="156"/>
      <c r="I39" s="44" t="s">
        <v>39</v>
      </c>
      <c r="J39" s="138"/>
      <c r="K39" s="139"/>
      <c r="L39" s="138"/>
      <c r="M39" s="139"/>
      <c r="N39" s="139"/>
      <c r="O39" s="139"/>
      <c r="P39" s="138"/>
      <c r="Q39" s="148"/>
      <c r="R39" s="145">
        <f t="shared" si="3"/>
        <v>0</v>
      </c>
      <c r="S39" s="145"/>
      <c r="T39" s="138"/>
      <c r="U39" s="148"/>
      <c r="V39" s="34"/>
      <c r="W39" s="77"/>
      <c r="X39" s="35">
        <f t="shared" si="0"/>
        <v>0</v>
      </c>
      <c r="Y39" s="77"/>
      <c r="Z39" s="65"/>
      <c r="AA39" s="80"/>
      <c r="AC39" s="4">
        <f t="shared" si="2"/>
        <v>72.3</v>
      </c>
    </row>
    <row r="40" spans="1:29">
      <c r="A40" s="141"/>
      <c r="B40" s="7" t="s">
        <v>86</v>
      </c>
      <c r="C40" s="8"/>
      <c r="D40" s="47" t="s">
        <v>36</v>
      </c>
      <c r="E40" s="7"/>
      <c r="F40" s="44" t="s">
        <v>39</v>
      </c>
      <c r="G40" s="157"/>
      <c r="H40" s="156"/>
      <c r="I40" s="44" t="s">
        <v>39</v>
      </c>
      <c r="J40" s="138"/>
      <c r="K40" s="139"/>
      <c r="L40" s="138"/>
      <c r="M40" s="139"/>
      <c r="N40" s="139"/>
      <c r="O40" s="139"/>
      <c r="P40" s="138"/>
      <c r="Q40" s="148"/>
      <c r="R40" s="145">
        <f t="shared" si="3"/>
        <v>0</v>
      </c>
      <c r="S40" s="145"/>
      <c r="T40" s="138"/>
      <c r="U40" s="148"/>
      <c r="V40" s="34"/>
      <c r="W40" s="77"/>
      <c r="X40" s="35">
        <f t="shared" si="0"/>
        <v>0</v>
      </c>
      <c r="Y40" s="77"/>
      <c r="Z40" s="65"/>
      <c r="AA40" s="80"/>
      <c r="AC40" s="4">
        <f t="shared" si="2"/>
        <v>72.3</v>
      </c>
    </row>
    <row r="41" spans="1:29">
      <c r="A41" s="142"/>
      <c r="B41" s="106" t="s">
        <v>87</v>
      </c>
      <c r="C41" s="107"/>
      <c r="D41" s="48" t="s">
        <v>36</v>
      </c>
      <c r="E41" s="106"/>
      <c r="F41" s="42" t="s">
        <v>39</v>
      </c>
      <c r="G41" s="125"/>
      <c r="H41" s="133"/>
      <c r="I41" s="42" t="s">
        <v>39</v>
      </c>
      <c r="J41" s="138"/>
      <c r="K41" s="139"/>
      <c r="L41" s="138"/>
      <c r="M41" s="139"/>
      <c r="N41" s="139"/>
      <c r="O41" s="139"/>
      <c r="P41" s="138"/>
      <c r="Q41" s="148"/>
      <c r="R41" s="145">
        <f t="shared" si="3"/>
        <v>0</v>
      </c>
      <c r="S41" s="145"/>
      <c r="T41" s="138"/>
      <c r="U41" s="148"/>
      <c r="V41" s="34"/>
      <c r="W41" s="77"/>
      <c r="X41" s="35">
        <f t="shared" si="0"/>
        <v>0</v>
      </c>
      <c r="Y41" s="77"/>
      <c r="Z41" s="65"/>
      <c r="AA41" s="80"/>
      <c r="AC41" s="4">
        <f t="shared" si="2"/>
        <v>72.3</v>
      </c>
    </row>
    <row r="42" spans="1:29">
      <c r="A42" s="99" t="s">
        <v>128</v>
      </c>
      <c r="B42" s="106" t="s">
        <v>129</v>
      </c>
      <c r="C42" s="107"/>
      <c r="D42" s="50" t="s">
        <v>130</v>
      </c>
      <c r="E42" s="106"/>
      <c r="F42" s="42" t="s">
        <v>39</v>
      </c>
      <c r="G42" s="125"/>
      <c r="H42" s="133"/>
      <c r="I42" s="42"/>
      <c r="J42" s="138"/>
      <c r="K42" s="139"/>
      <c r="L42" s="138"/>
      <c r="M42" s="139"/>
      <c r="N42" s="139"/>
      <c r="O42" s="139"/>
      <c r="P42" s="138"/>
      <c r="Q42" s="148"/>
      <c r="R42" s="145">
        <f t="shared" si="3"/>
        <v>0</v>
      </c>
      <c r="S42" s="145"/>
      <c r="T42" s="138"/>
      <c r="U42" s="148"/>
      <c r="V42" s="34"/>
      <c r="W42" s="77"/>
      <c r="X42" s="35">
        <f t="shared" si="0"/>
        <v>0</v>
      </c>
      <c r="Y42" s="77"/>
      <c r="Z42" s="65"/>
      <c r="AA42" s="80"/>
      <c r="AC42" s="4">
        <f t="shared" si="2"/>
        <v>72.3</v>
      </c>
    </row>
    <row r="43" spans="1:29">
      <c r="A43" s="217" t="s">
        <v>123</v>
      </c>
      <c r="B43" s="106" t="s">
        <v>89</v>
      </c>
      <c r="C43" s="107"/>
      <c r="D43" s="50"/>
      <c r="E43" s="106"/>
      <c r="F43" s="44" t="s">
        <v>39</v>
      </c>
      <c r="G43" s="125"/>
      <c r="H43" s="133"/>
      <c r="I43" s="44" t="s">
        <v>39</v>
      </c>
      <c r="J43" s="138"/>
      <c r="K43" s="139"/>
      <c r="L43" s="138"/>
      <c r="M43" s="139"/>
      <c r="N43" s="139"/>
      <c r="O43" s="139"/>
      <c r="P43" s="138"/>
      <c r="Q43" s="148"/>
      <c r="R43" s="145">
        <f t="shared" si="3"/>
        <v>0</v>
      </c>
      <c r="S43" s="145"/>
      <c r="T43" s="138"/>
      <c r="U43" s="148"/>
      <c r="V43" s="34"/>
      <c r="W43" s="77"/>
      <c r="X43" s="35">
        <f t="shared" si="0"/>
        <v>0</v>
      </c>
      <c r="Y43" s="77"/>
      <c r="Z43" s="65"/>
      <c r="AA43" s="80"/>
      <c r="AC43" s="4">
        <f t="shared" si="2"/>
        <v>72.3</v>
      </c>
    </row>
    <row r="44" spans="1:29">
      <c r="A44" s="218"/>
      <c r="B44" s="106" t="s">
        <v>90</v>
      </c>
      <c r="C44" s="107"/>
      <c r="D44" s="50"/>
      <c r="E44" s="106"/>
      <c r="F44" s="44" t="s">
        <v>39</v>
      </c>
      <c r="G44" s="125"/>
      <c r="H44" s="133"/>
      <c r="I44" s="44" t="s">
        <v>39</v>
      </c>
      <c r="J44" s="138"/>
      <c r="K44" s="139"/>
      <c r="L44" s="138"/>
      <c r="M44" s="139"/>
      <c r="N44" s="139"/>
      <c r="O44" s="139"/>
      <c r="P44" s="138"/>
      <c r="Q44" s="148"/>
      <c r="R44" s="145">
        <f t="shared" si="3"/>
        <v>0</v>
      </c>
      <c r="S44" s="145"/>
      <c r="T44" s="138"/>
      <c r="U44" s="148"/>
      <c r="V44" s="34"/>
      <c r="W44" s="77"/>
      <c r="X44" s="35">
        <f t="shared" si="0"/>
        <v>0</v>
      </c>
      <c r="Y44" s="77"/>
      <c r="Z44" s="65"/>
      <c r="AA44" s="80"/>
      <c r="AC44" s="4">
        <f t="shared" si="2"/>
        <v>72.3</v>
      </c>
    </row>
    <row r="45" spans="1:29">
      <c r="A45" s="218"/>
      <c r="B45" s="106" t="s">
        <v>91</v>
      </c>
      <c r="C45" s="107"/>
      <c r="D45" s="50"/>
      <c r="E45" s="106"/>
      <c r="F45" s="42" t="s">
        <v>39</v>
      </c>
      <c r="G45" s="125"/>
      <c r="H45" s="133"/>
      <c r="I45" s="42" t="s">
        <v>39</v>
      </c>
      <c r="J45" s="138"/>
      <c r="K45" s="139"/>
      <c r="L45" s="138"/>
      <c r="M45" s="139"/>
      <c r="N45" s="139"/>
      <c r="O45" s="139"/>
      <c r="P45" s="138"/>
      <c r="Q45" s="148"/>
      <c r="R45" s="145">
        <f t="shared" si="3"/>
        <v>0</v>
      </c>
      <c r="S45" s="145"/>
      <c r="T45" s="138"/>
      <c r="U45" s="148"/>
      <c r="V45" s="34"/>
      <c r="W45" s="77"/>
      <c r="X45" s="35">
        <f t="shared" si="0"/>
        <v>0</v>
      </c>
      <c r="Y45" s="77"/>
      <c r="Z45" s="65"/>
      <c r="AA45" s="80"/>
      <c r="AC45" s="4">
        <f t="shared" si="2"/>
        <v>72.3</v>
      </c>
    </row>
    <row r="46" spans="1:29">
      <c r="A46" s="217" t="s">
        <v>124</v>
      </c>
      <c r="B46" s="106" t="s">
        <v>89</v>
      </c>
      <c r="C46" s="107"/>
      <c r="D46" s="50"/>
      <c r="E46" s="106"/>
      <c r="F46" s="44" t="s">
        <v>39</v>
      </c>
      <c r="G46" s="125"/>
      <c r="H46" s="133"/>
      <c r="I46" s="44" t="s">
        <v>39</v>
      </c>
      <c r="J46" s="138"/>
      <c r="K46" s="139"/>
      <c r="L46" s="138"/>
      <c r="M46" s="139"/>
      <c r="N46" s="139"/>
      <c r="O46" s="139"/>
      <c r="P46" s="138"/>
      <c r="Q46" s="148"/>
      <c r="R46" s="145">
        <f t="shared" si="3"/>
        <v>0</v>
      </c>
      <c r="S46" s="145"/>
      <c r="T46" s="138"/>
      <c r="U46" s="148"/>
      <c r="V46" s="34"/>
      <c r="W46" s="77"/>
      <c r="X46" s="35">
        <f t="shared" si="0"/>
        <v>0</v>
      </c>
      <c r="Y46" s="77"/>
      <c r="Z46" s="65"/>
      <c r="AA46" s="80"/>
      <c r="AC46" s="4">
        <f t="shared" si="2"/>
        <v>72.3</v>
      </c>
    </row>
    <row r="47" spans="1:29">
      <c r="A47" s="218"/>
      <c r="B47" s="106" t="s">
        <v>90</v>
      </c>
      <c r="C47" s="107"/>
      <c r="D47" s="50"/>
      <c r="E47" s="106"/>
      <c r="F47" s="44" t="s">
        <v>39</v>
      </c>
      <c r="G47" s="125"/>
      <c r="H47" s="133"/>
      <c r="I47" s="44" t="s">
        <v>39</v>
      </c>
      <c r="J47" s="138"/>
      <c r="K47" s="139"/>
      <c r="L47" s="138"/>
      <c r="M47" s="139"/>
      <c r="N47" s="139"/>
      <c r="O47" s="139"/>
      <c r="P47" s="138"/>
      <c r="Q47" s="148"/>
      <c r="R47" s="145">
        <f t="shared" si="3"/>
        <v>0</v>
      </c>
      <c r="S47" s="145"/>
      <c r="T47" s="138"/>
      <c r="U47" s="148"/>
      <c r="V47" s="34"/>
      <c r="W47" s="77"/>
      <c r="X47" s="35">
        <f t="shared" si="0"/>
        <v>0</v>
      </c>
      <c r="Y47" s="77"/>
      <c r="Z47" s="65"/>
      <c r="AA47" s="80"/>
      <c r="AC47" s="4">
        <f t="shared" si="2"/>
        <v>72.3</v>
      </c>
    </row>
    <row r="48" spans="1:29">
      <c r="A48" s="218"/>
      <c r="B48" s="106" t="s">
        <v>91</v>
      </c>
      <c r="C48" s="107"/>
      <c r="D48" s="50"/>
      <c r="E48" s="106"/>
      <c r="F48" s="42" t="s">
        <v>39</v>
      </c>
      <c r="G48" s="125"/>
      <c r="H48" s="133"/>
      <c r="I48" s="42" t="s">
        <v>39</v>
      </c>
      <c r="J48" s="138"/>
      <c r="K48" s="139"/>
      <c r="L48" s="146"/>
      <c r="M48" s="147"/>
      <c r="N48" s="147"/>
      <c r="O48" s="147"/>
      <c r="P48" s="146"/>
      <c r="Q48" s="149"/>
      <c r="R48" s="145">
        <f t="shared" si="3"/>
        <v>0</v>
      </c>
      <c r="S48" s="145"/>
      <c r="T48" s="146"/>
      <c r="U48" s="149"/>
      <c r="V48" s="66"/>
      <c r="W48" s="78"/>
      <c r="X48" s="35">
        <f t="shared" si="0"/>
        <v>0</v>
      </c>
      <c r="Y48" s="78"/>
      <c r="Z48" s="36"/>
      <c r="AA48" s="81"/>
      <c r="AC48" s="4">
        <f t="shared" si="2"/>
        <v>72.3</v>
      </c>
    </row>
    <row r="49" spans="1:27">
      <c r="A49" s="220" t="s">
        <v>132</v>
      </c>
      <c r="B49" s="106" t="s">
        <v>89</v>
      </c>
      <c r="C49" s="107"/>
      <c r="D49" s="50" t="s">
        <v>36</v>
      </c>
      <c r="E49" s="106"/>
      <c r="F49" s="39" t="s">
        <v>39</v>
      </c>
      <c r="G49" s="125"/>
      <c r="H49" s="133"/>
      <c r="I49" s="42" t="s">
        <v>39</v>
      </c>
      <c r="J49" s="144" t="s">
        <v>93</v>
      </c>
      <c r="K49" s="145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48"/>
      <c r="AA49" s="98"/>
    </row>
    <row r="50" spans="1:27">
      <c r="A50" s="221"/>
      <c r="B50" s="12" t="s">
        <v>90</v>
      </c>
      <c r="C50" s="13"/>
      <c r="D50" s="51" t="s">
        <v>36</v>
      </c>
      <c r="E50" s="12"/>
      <c r="F50" s="40" t="s">
        <v>39</v>
      </c>
      <c r="G50" s="134"/>
      <c r="H50" s="135"/>
      <c r="I50" s="45" t="s">
        <v>39</v>
      </c>
      <c r="J50" s="138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48"/>
      <c r="AA50" s="98"/>
    </row>
    <row r="51" spans="1:27">
      <c r="A51" s="222"/>
      <c r="B51" s="15" t="s">
        <v>91</v>
      </c>
      <c r="C51" s="16"/>
      <c r="D51" s="52" t="s">
        <v>36</v>
      </c>
      <c r="E51" s="15"/>
      <c r="F51" s="41" t="s">
        <v>39</v>
      </c>
      <c r="G51" s="166"/>
      <c r="H51" s="137"/>
      <c r="I51" s="43" t="s">
        <v>39</v>
      </c>
      <c r="J51" s="138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48"/>
      <c r="AA51" s="98"/>
    </row>
    <row r="52" spans="1:27">
      <c r="A52" s="217" t="s">
        <v>133</v>
      </c>
      <c r="B52" s="106" t="s">
        <v>89</v>
      </c>
      <c r="C52" s="107"/>
      <c r="D52" s="50" t="s">
        <v>36</v>
      </c>
      <c r="E52" s="106"/>
      <c r="F52" s="39" t="s">
        <v>39</v>
      </c>
      <c r="G52" s="125"/>
      <c r="H52" s="133"/>
      <c r="I52" s="42" t="s">
        <v>39</v>
      </c>
      <c r="J52" s="138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48"/>
      <c r="AA52" s="98"/>
    </row>
    <row r="53" spans="1:27">
      <c r="A53" s="218"/>
      <c r="B53" s="12" t="s">
        <v>90</v>
      </c>
      <c r="C53" s="13"/>
      <c r="D53" s="51" t="s">
        <v>36</v>
      </c>
      <c r="E53" s="12"/>
      <c r="F53" s="40" t="s">
        <v>39</v>
      </c>
      <c r="G53" s="134"/>
      <c r="H53" s="135"/>
      <c r="I53" s="45" t="s">
        <v>39</v>
      </c>
      <c r="J53" s="138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48"/>
      <c r="AA53" s="98"/>
    </row>
    <row r="54" spans="1:27">
      <c r="A54" s="219"/>
      <c r="B54" s="15" t="s">
        <v>91</v>
      </c>
      <c r="C54" s="16"/>
      <c r="D54" s="52" t="s">
        <v>36</v>
      </c>
      <c r="E54" s="15"/>
      <c r="F54" s="41" t="s">
        <v>39</v>
      </c>
      <c r="G54" s="166"/>
      <c r="H54" s="137"/>
      <c r="I54" s="43" t="s">
        <v>39</v>
      </c>
      <c r="J54" s="146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9"/>
      <c r="AA54" s="98"/>
    </row>
    <row r="55" spans="1:27">
      <c r="A55" s="167" t="s">
        <v>92</v>
      </c>
      <c r="B55" s="106" t="s">
        <v>89</v>
      </c>
      <c r="C55" s="107"/>
      <c r="D55" s="50" t="s">
        <v>36</v>
      </c>
      <c r="E55" s="106"/>
      <c r="F55" s="39" t="s">
        <v>39</v>
      </c>
      <c r="G55" s="125"/>
      <c r="H55" s="133"/>
      <c r="I55" s="42" t="s">
        <v>39</v>
      </c>
      <c r="J55" s="140" t="s">
        <v>48</v>
      </c>
      <c r="K55" s="125"/>
      <c r="L55" s="133"/>
      <c r="M55" s="133"/>
      <c r="N55" s="133"/>
      <c r="O55" s="133"/>
      <c r="P55" s="133"/>
      <c r="Q55" s="133"/>
      <c r="R55" s="133"/>
      <c r="S55" s="126"/>
      <c r="T55" s="125"/>
      <c r="U55" s="133"/>
      <c r="V55" s="126"/>
      <c r="W55" s="125"/>
      <c r="X55" s="133"/>
      <c r="Y55" s="133"/>
      <c r="Z55" s="126"/>
      <c r="AA55" s="97"/>
    </row>
    <row r="56" spans="1:27">
      <c r="A56" s="168"/>
      <c r="B56" s="12" t="s">
        <v>90</v>
      </c>
      <c r="C56" s="13"/>
      <c r="D56" s="51" t="s">
        <v>36</v>
      </c>
      <c r="E56" s="12"/>
      <c r="F56" s="40" t="s">
        <v>39</v>
      </c>
      <c r="G56" s="134"/>
      <c r="H56" s="135"/>
      <c r="I56" s="45" t="s">
        <v>39</v>
      </c>
      <c r="J56" s="141"/>
      <c r="K56" s="134"/>
      <c r="L56" s="135"/>
      <c r="M56" s="135"/>
      <c r="N56" s="135"/>
      <c r="O56" s="135"/>
      <c r="P56" s="135"/>
      <c r="Q56" s="135"/>
      <c r="R56" s="135"/>
      <c r="S56" s="136"/>
      <c r="T56" s="134"/>
      <c r="U56" s="135"/>
      <c r="V56" s="136"/>
      <c r="W56" s="134"/>
      <c r="X56" s="135"/>
      <c r="Y56" s="135"/>
      <c r="Z56" s="136"/>
      <c r="AA56" s="97"/>
    </row>
    <row r="57" spans="1:27">
      <c r="A57" s="169"/>
      <c r="B57" s="15" t="s">
        <v>91</v>
      </c>
      <c r="C57" s="16"/>
      <c r="D57" s="52" t="s">
        <v>36</v>
      </c>
      <c r="E57" s="15"/>
      <c r="F57" s="41" t="s">
        <v>39</v>
      </c>
      <c r="G57" s="166"/>
      <c r="H57" s="137"/>
      <c r="I57" s="43" t="s">
        <v>39</v>
      </c>
      <c r="J57" s="142"/>
      <c r="K57" s="127"/>
      <c r="L57" s="137"/>
      <c r="M57" s="137"/>
      <c r="N57" s="137"/>
      <c r="O57" s="137"/>
      <c r="P57" s="137"/>
      <c r="Q57" s="137"/>
      <c r="R57" s="137"/>
      <c r="S57" s="128"/>
      <c r="T57" s="127"/>
      <c r="U57" s="137"/>
      <c r="V57" s="128"/>
      <c r="W57" s="127"/>
      <c r="X57" s="137"/>
      <c r="Y57" s="137"/>
      <c r="Z57" s="128"/>
      <c r="AA57" s="97"/>
    </row>
    <row r="58" spans="1:27">
      <c r="A58" s="153" t="s">
        <v>94</v>
      </c>
      <c r="B58" s="154"/>
      <c r="C58" s="154"/>
      <c r="D58" s="155"/>
      <c r="E58" s="131"/>
      <c r="F58" s="156"/>
      <c r="G58" s="156"/>
      <c r="H58" s="156"/>
      <c r="I58" s="44" t="s">
        <v>39</v>
      </c>
      <c r="J58" s="143" t="s">
        <v>141</v>
      </c>
      <c r="K58" s="143"/>
      <c r="L58" s="143"/>
      <c r="M58" s="143"/>
      <c r="N58" s="143"/>
      <c r="O58" s="131"/>
      <c r="P58" s="156"/>
      <c r="Q58" s="156"/>
      <c r="R58" s="156"/>
      <c r="S58" s="156"/>
      <c r="T58" s="69" t="s">
        <v>39</v>
      </c>
      <c r="U58" s="159" t="s">
        <v>49</v>
      </c>
      <c r="V58" s="123" t="s">
        <v>34</v>
      </c>
      <c r="W58" s="123" t="s">
        <v>47</v>
      </c>
      <c r="X58" s="125" t="s">
        <v>50</v>
      </c>
      <c r="Y58" s="126"/>
      <c r="Z58" s="129" t="s">
        <v>208</v>
      </c>
      <c r="AA58" s="123">
        <v>1.2</v>
      </c>
    </row>
    <row r="59" spans="1:27">
      <c r="A59" s="153" t="s">
        <v>95</v>
      </c>
      <c r="B59" s="154"/>
      <c r="C59" s="154"/>
      <c r="D59" s="155"/>
      <c r="E59" s="157"/>
      <c r="F59" s="156"/>
      <c r="G59" s="156"/>
      <c r="H59" s="156"/>
      <c r="I59" s="44" t="s">
        <v>39</v>
      </c>
      <c r="J59" s="143" t="s">
        <v>142</v>
      </c>
      <c r="K59" s="143"/>
      <c r="L59" s="143"/>
      <c r="M59" s="143"/>
      <c r="N59" s="143"/>
      <c r="O59" s="157">
        <f>E67-E68</f>
        <v>0</v>
      </c>
      <c r="P59" s="156"/>
      <c r="Q59" s="156"/>
      <c r="R59" s="156"/>
      <c r="S59" s="156"/>
      <c r="T59" s="69" t="s">
        <v>39</v>
      </c>
      <c r="U59" s="159"/>
      <c r="V59" s="124"/>
      <c r="W59" s="124"/>
      <c r="X59" s="127"/>
      <c r="Y59" s="128"/>
      <c r="Z59" s="130"/>
      <c r="AA59" s="124"/>
    </row>
    <row r="60" spans="1:27">
      <c r="A60" s="153" t="s">
        <v>134</v>
      </c>
      <c r="B60" s="154"/>
      <c r="C60" s="154"/>
      <c r="D60" s="155"/>
      <c r="E60" s="157"/>
      <c r="F60" s="158"/>
      <c r="G60" s="158"/>
      <c r="H60" s="158"/>
      <c r="I60" s="74" t="s">
        <v>39</v>
      </c>
      <c r="J60" s="143" t="s">
        <v>143</v>
      </c>
      <c r="K60" s="143"/>
      <c r="L60" s="143"/>
      <c r="M60" s="143"/>
      <c r="N60" s="143"/>
      <c r="O60" s="131"/>
      <c r="P60" s="156"/>
      <c r="Q60" s="156"/>
      <c r="R60" s="156"/>
      <c r="S60" s="156"/>
      <c r="T60" s="69" t="s">
        <v>39</v>
      </c>
      <c r="U60" s="159"/>
      <c r="V60" s="33"/>
      <c r="W60" s="33"/>
      <c r="X60" s="131"/>
      <c r="Y60" s="132"/>
      <c r="Z60" s="33"/>
      <c r="AA60" s="102"/>
    </row>
    <row r="61" spans="1:27">
      <c r="A61" s="153" t="s">
        <v>135</v>
      </c>
      <c r="B61" s="154"/>
      <c r="C61" s="154"/>
      <c r="D61" s="155"/>
      <c r="E61" s="162"/>
      <c r="F61" s="163"/>
      <c r="G61" s="163"/>
      <c r="H61" s="163"/>
      <c r="I61" s="44" t="s">
        <v>39</v>
      </c>
      <c r="J61" s="143" t="s">
        <v>144</v>
      </c>
      <c r="K61" s="143"/>
      <c r="L61" s="143"/>
      <c r="M61" s="143"/>
      <c r="N61" s="143"/>
      <c r="O61" s="131"/>
      <c r="P61" s="156"/>
      <c r="Q61" s="156"/>
      <c r="R61" s="156"/>
      <c r="S61" s="156"/>
      <c r="T61" s="69" t="s">
        <v>39</v>
      </c>
      <c r="U61" s="159"/>
      <c r="V61" s="33"/>
      <c r="W61" s="33"/>
      <c r="X61" s="131"/>
      <c r="Y61" s="132"/>
      <c r="Z61" s="33"/>
      <c r="AA61" s="102"/>
    </row>
    <row r="62" spans="1:27">
      <c r="A62" s="153" t="s">
        <v>96</v>
      </c>
      <c r="B62" s="154"/>
      <c r="C62" s="154"/>
      <c r="D62" s="155"/>
      <c r="E62" s="164"/>
      <c r="F62" s="165"/>
      <c r="G62" s="165"/>
      <c r="H62" s="165"/>
      <c r="I62" s="44" t="s">
        <v>39</v>
      </c>
      <c r="J62" s="143" t="s">
        <v>145</v>
      </c>
      <c r="K62" s="143"/>
      <c r="L62" s="143"/>
      <c r="M62" s="143"/>
      <c r="N62" s="143"/>
      <c r="O62" s="131"/>
      <c r="P62" s="156"/>
      <c r="Q62" s="156"/>
      <c r="R62" s="156"/>
      <c r="S62" s="156"/>
      <c r="T62" s="69" t="s">
        <v>39</v>
      </c>
      <c r="U62" s="159"/>
      <c r="V62" s="33"/>
      <c r="W62" s="33"/>
      <c r="X62" s="131"/>
      <c r="Y62" s="132"/>
      <c r="Z62" s="33"/>
      <c r="AA62" s="102"/>
    </row>
    <row r="63" spans="1:27">
      <c r="A63" s="153" t="s">
        <v>163</v>
      </c>
      <c r="B63" s="154"/>
      <c r="C63" s="154"/>
      <c r="D63" s="155"/>
      <c r="E63" s="27">
        <f>SUM(E14:E42)</f>
        <v>0</v>
      </c>
      <c r="F63" s="44" t="s">
        <v>39</v>
      </c>
      <c r="G63" s="206">
        <f>SUM(G20:H42)</f>
        <v>0</v>
      </c>
      <c r="H63" s="207"/>
      <c r="I63" s="44" t="s">
        <v>39</v>
      </c>
      <c r="J63" s="224" t="s">
        <v>146</v>
      </c>
      <c r="K63" s="224"/>
      <c r="L63" s="224"/>
      <c r="M63" s="224"/>
      <c r="N63" s="224"/>
      <c r="O63" s="157">
        <f>E62</f>
        <v>0</v>
      </c>
      <c r="P63" s="156"/>
      <c r="Q63" s="156"/>
      <c r="R63" s="156"/>
      <c r="S63" s="156"/>
      <c r="T63" s="69" t="s">
        <v>39</v>
      </c>
      <c r="U63" s="159"/>
      <c r="V63" s="33"/>
      <c r="W63" s="33"/>
      <c r="X63" s="131"/>
      <c r="Y63" s="132"/>
      <c r="Z63" s="33"/>
      <c r="AA63" s="102"/>
    </row>
    <row r="64" spans="1:27">
      <c r="A64" s="153" t="s">
        <v>164</v>
      </c>
      <c r="B64" s="154"/>
      <c r="C64" s="154"/>
      <c r="D64" s="155"/>
      <c r="E64" s="5">
        <v>20</v>
      </c>
      <c r="F64" s="38" t="s">
        <v>43</v>
      </c>
      <c r="G64" s="164">
        <f>ROUNDDOWN(G63*E64/100,0)</f>
        <v>0</v>
      </c>
      <c r="H64" s="165"/>
      <c r="I64" s="44" t="s">
        <v>39</v>
      </c>
      <c r="J64" s="143" t="s">
        <v>147</v>
      </c>
      <c r="K64" s="143"/>
      <c r="L64" s="143"/>
      <c r="M64" s="143"/>
      <c r="N64" s="143"/>
      <c r="O64" s="131"/>
      <c r="P64" s="156"/>
      <c r="Q64" s="156"/>
      <c r="R64" s="156"/>
      <c r="S64" s="156"/>
      <c r="T64" s="69" t="s">
        <v>39</v>
      </c>
      <c r="U64" s="159"/>
      <c r="V64" s="33"/>
      <c r="W64" s="33"/>
      <c r="X64" s="131"/>
      <c r="Y64" s="132"/>
      <c r="Z64" s="33"/>
      <c r="AA64" s="102"/>
    </row>
    <row r="65" spans="1:27">
      <c r="A65" s="153" t="s">
        <v>136</v>
      </c>
      <c r="B65" s="154"/>
      <c r="C65" s="154"/>
      <c r="D65" s="155"/>
      <c r="E65" s="131"/>
      <c r="F65" s="156"/>
      <c r="G65" s="156"/>
      <c r="H65" s="156"/>
      <c r="I65" s="44" t="s">
        <v>39</v>
      </c>
      <c r="J65" s="143" t="s">
        <v>148</v>
      </c>
      <c r="K65" s="143"/>
      <c r="L65" s="143"/>
      <c r="M65" s="143"/>
      <c r="N65" s="143"/>
      <c r="O65" s="131"/>
      <c r="P65" s="156"/>
      <c r="Q65" s="156"/>
      <c r="R65" s="156"/>
      <c r="S65" s="156"/>
      <c r="T65" s="69" t="s">
        <v>39</v>
      </c>
      <c r="U65" s="159"/>
      <c r="V65" s="33"/>
      <c r="W65" s="33"/>
      <c r="X65" s="131"/>
      <c r="Y65" s="132"/>
      <c r="Z65" s="33"/>
      <c r="AA65" s="102"/>
    </row>
    <row r="66" spans="1:27">
      <c r="A66" s="153" t="s">
        <v>137</v>
      </c>
      <c r="B66" s="154"/>
      <c r="C66" s="154"/>
      <c r="D66" s="155"/>
      <c r="E66" s="164"/>
      <c r="F66" s="165"/>
      <c r="G66" s="165"/>
      <c r="H66" s="165"/>
      <c r="I66" s="44" t="s">
        <v>39</v>
      </c>
      <c r="J66" s="143" t="s">
        <v>149</v>
      </c>
      <c r="K66" s="143"/>
      <c r="L66" s="143"/>
      <c r="M66" s="143"/>
      <c r="N66" s="143"/>
      <c r="O66" s="131"/>
      <c r="P66" s="156"/>
      <c r="Q66" s="156"/>
      <c r="R66" s="156"/>
      <c r="S66" s="156"/>
      <c r="T66" s="69" t="s">
        <v>39</v>
      </c>
      <c r="U66" s="159"/>
      <c r="V66" s="33"/>
      <c r="W66" s="33"/>
      <c r="X66" s="131"/>
      <c r="Y66" s="132"/>
      <c r="Z66" s="33"/>
      <c r="AA66" s="102" t="s">
        <v>51</v>
      </c>
    </row>
    <row r="67" spans="1:27">
      <c r="A67" s="153" t="s">
        <v>138</v>
      </c>
      <c r="B67" s="154"/>
      <c r="C67" s="154"/>
      <c r="D67" s="155"/>
      <c r="E67" s="157">
        <f>E63+G63+G64</f>
        <v>0</v>
      </c>
      <c r="F67" s="156"/>
      <c r="G67" s="156"/>
      <c r="H67" s="156"/>
      <c r="I67" s="44" t="s">
        <v>39</v>
      </c>
      <c r="J67" s="143" t="s">
        <v>150</v>
      </c>
      <c r="K67" s="143"/>
      <c r="L67" s="143"/>
      <c r="M67" s="143"/>
      <c r="N67" s="143"/>
      <c r="O67" s="131"/>
      <c r="P67" s="156"/>
      <c r="Q67" s="156"/>
      <c r="R67" s="156"/>
      <c r="S67" s="156"/>
      <c r="T67" s="69" t="s">
        <v>39</v>
      </c>
      <c r="U67" s="159"/>
      <c r="V67" s="33"/>
      <c r="W67" s="33"/>
      <c r="X67" s="131"/>
      <c r="Y67" s="132"/>
      <c r="Z67" s="33"/>
      <c r="AA67" s="102" t="s">
        <v>52</v>
      </c>
    </row>
    <row r="68" spans="1:27">
      <c r="A68" s="150" t="s">
        <v>139</v>
      </c>
      <c r="B68" s="150"/>
      <c r="C68" s="150"/>
      <c r="D68" s="150"/>
      <c r="E68" s="160">
        <f>ROUNDDOWN(E67*0.4,-2)</f>
        <v>0</v>
      </c>
      <c r="F68" s="161"/>
      <c r="G68" s="161"/>
      <c r="H68" s="161"/>
      <c r="I68" s="42" t="s">
        <v>39</v>
      </c>
      <c r="J68" s="143" t="s">
        <v>151</v>
      </c>
      <c r="K68" s="143"/>
      <c r="L68" s="143"/>
      <c r="M68" s="143"/>
      <c r="N68" s="143"/>
      <c r="O68" s="131"/>
      <c r="P68" s="156"/>
      <c r="Q68" s="156"/>
      <c r="R68" s="156"/>
      <c r="S68" s="156"/>
      <c r="T68" s="32" t="s">
        <v>39</v>
      </c>
      <c r="U68" s="159"/>
      <c r="V68" s="33"/>
      <c r="W68" s="33"/>
      <c r="X68" s="131"/>
      <c r="Y68" s="132"/>
      <c r="Z68" s="33"/>
      <c r="AA68" s="102" t="s">
        <v>53</v>
      </c>
    </row>
    <row r="69" spans="1:27">
      <c r="A69" s="150" t="s">
        <v>140</v>
      </c>
      <c r="B69" s="150"/>
      <c r="C69" s="150"/>
      <c r="D69" s="150"/>
      <c r="E69" s="151"/>
      <c r="F69" s="152"/>
      <c r="G69" s="152"/>
      <c r="H69" s="152"/>
      <c r="I69" s="42" t="s">
        <v>39</v>
      </c>
      <c r="J69" s="143"/>
      <c r="K69" s="143"/>
      <c r="L69" s="143"/>
      <c r="M69" s="143"/>
      <c r="N69" s="143"/>
      <c r="O69" s="131"/>
      <c r="P69" s="156"/>
      <c r="Q69" s="156"/>
      <c r="R69" s="156"/>
      <c r="S69" s="156"/>
      <c r="T69" s="32"/>
      <c r="U69" s="159"/>
      <c r="V69" s="33"/>
      <c r="W69" s="33"/>
      <c r="X69" s="131"/>
      <c r="Y69" s="132"/>
      <c r="Z69" s="33"/>
      <c r="AA69" s="102" t="s">
        <v>54</v>
      </c>
    </row>
    <row r="70" spans="1:27">
      <c r="A70" s="33" t="s">
        <v>32</v>
      </c>
      <c r="B70" s="159"/>
      <c r="C70" s="159"/>
      <c r="D70" s="159"/>
      <c r="E70" s="71" t="s">
        <v>44</v>
      </c>
      <c r="F70" s="131"/>
      <c r="G70" s="156"/>
      <c r="H70" s="156"/>
      <c r="I70" s="132"/>
      <c r="J70" s="170"/>
      <c r="K70" s="185"/>
      <c r="L70" s="185"/>
      <c r="M70" s="185"/>
      <c r="N70" s="171"/>
      <c r="O70" s="131"/>
      <c r="P70" s="156"/>
      <c r="Q70" s="156"/>
      <c r="R70" s="156"/>
      <c r="S70" s="156"/>
      <c r="T70" s="70"/>
      <c r="U70" s="159"/>
      <c r="V70" s="159" t="s">
        <v>55</v>
      </c>
      <c r="W70" s="159"/>
      <c r="X70" s="131"/>
      <c r="Y70" s="132"/>
      <c r="Z70" s="33"/>
      <c r="AA70" s="102"/>
    </row>
    <row r="71" spans="1:27" ht="16.5">
      <c r="J71" s="72" t="s">
        <v>105</v>
      </c>
      <c r="V71" s="223" t="s">
        <v>162</v>
      </c>
      <c r="W71" s="223"/>
      <c r="X71" s="223"/>
      <c r="Y71" s="223"/>
      <c r="Z71" s="223"/>
      <c r="AA71" s="223"/>
    </row>
    <row r="72" spans="1:27">
      <c r="A72" s="4" t="s">
        <v>97</v>
      </c>
    </row>
  </sheetData>
  <mergeCells count="379"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4:A19"/>
    <mergeCell ref="J14:K14"/>
    <mergeCell ref="L14:O14"/>
    <mergeCell ref="P14:Q14"/>
    <mergeCell ref="R14:S14"/>
    <mergeCell ref="T14:U14"/>
    <mergeCell ref="J15:K15"/>
    <mergeCell ref="L15:O15"/>
    <mergeCell ref="P15:Q15"/>
    <mergeCell ref="R15:S15"/>
    <mergeCell ref="G17:H17"/>
    <mergeCell ref="J17:K17"/>
    <mergeCell ref="L17:O17"/>
    <mergeCell ref="P17:Q17"/>
    <mergeCell ref="R17:S17"/>
    <mergeCell ref="T17:U17"/>
    <mergeCell ref="T15:U15"/>
    <mergeCell ref="G16:H16"/>
    <mergeCell ref="J16:K16"/>
    <mergeCell ref="L16:O16"/>
    <mergeCell ref="P16:Q16"/>
    <mergeCell ref="R16:S16"/>
    <mergeCell ref="T16:U16"/>
    <mergeCell ref="G19:H19"/>
    <mergeCell ref="J19:K19"/>
    <mergeCell ref="L19:O19"/>
    <mergeCell ref="P19:Q19"/>
    <mergeCell ref="R19:S19"/>
    <mergeCell ref="T19:U19"/>
    <mergeCell ref="G18:H18"/>
    <mergeCell ref="J18:K18"/>
    <mergeCell ref="L18:O18"/>
    <mergeCell ref="P18:Q18"/>
    <mergeCell ref="R18:S18"/>
    <mergeCell ref="T18:U18"/>
    <mergeCell ref="T20:U20"/>
    <mergeCell ref="G21:H21"/>
    <mergeCell ref="J21:K21"/>
    <mergeCell ref="L21:O21"/>
    <mergeCell ref="P21:Q21"/>
    <mergeCell ref="R21:S21"/>
    <mergeCell ref="T21:U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R22:S22"/>
    <mergeCell ref="T22:U22"/>
    <mergeCell ref="A23:A28"/>
    <mergeCell ref="G23:H23"/>
    <mergeCell ref="J23:K23"/>
    <mergeCell ref="L23:O23"/>
    <mergeCell ref="P23:Q23"/>
    <mergeCell ref="R23:S23"/>
    <mergeCell ref="T23:U23"/>
    <mergeCell ref="G24:H24"/>
    <mergeCell ref="J24:K24"/>
    <mergeCell ref="L24:O24"/>
    <mergeCell ref="P24:Q24"/>
    <mergeCell ref="R24:S24"/>
    <mergeCell ref="T24:U24"/>
    <mergeCell ref="G25:H25"/>
    <mergeCell ref="J25:K25"/>
    <mergeCell ref="L25:O25"/>
    <mergeCell ref="P25:Q25"/>
    <mergeCell ref="R25:S25"/>
    <mergeCell ref="G27:H27"/>
    <mergeCell ref="J27:K27"/>
    <mergeCell ref="L27:O27"/>
    <mergeCell ref="P27:Q27"/>
    <mergeCell ref="R27:S27"/>
    <mergeCell ref="T27:U27"/>
    <mergeCell ref="T25:U25"/>
    <mergeCell ref="G26:H26"/>
    <mergeCell ref="J26:K26"/>
    <mergeCell ref="L26:O26"/>
    <mergeCell ref="P26:Q26"/>
    <mergeCell ref="R26:S26"/>
    <mergeCell ref="T26:U26"/>
    <mergeCell ref="G29:H29"/>
    <mergeCell ref="J29:K29"/>
    <mergeCell ref="L29:O29"/>
    <mergeCell ref="P29:Q29"/>
    <mergeCell ref="R29:S29"/>
    <mergeCell ref="T29:U29"/>
    <mergeCell ref="G28:H28"/>
    <mergeCell ref="J28:K28"/>
    <mergeCell ref="L28:O28"/>
    <mergeCell ref="P28:Q28"/>
    <mergeCell ref="R28:S28"/>
    <mergeCell ref="T28:U28"/>
    <mergeCell ref="G31:H31"/>
    <mergeCell ref="J31:K31"/>
    <mergeCell ref="L31:O31"/>
    <mergeCell ref="P31:Q31"/>
    <mergeCell ref="R31:S31"/>
    <mergeCell ref="T31:U31"/>
    <mergeCell ref="G30:H30"/>
    <mergeCell ref="J30:K30"/>
    <mergeCell ref="L30:O30"/>
    <mergeCell ref="P30:Q30"/>
    <mergeCell ref="R30:S30"/>
    <mergeCell ref="T30:U30"/>
    <mergeCell ref="T32:U32"/>
    <mergeCell ref="G33:H33"/>
    <mergeCell ref="J33:K33"/>
    <mergeCell ref="L33:O33"/>
    <mergeCell ref="P33:Q33"/>
    <mergeCell ref="R33:S33"/>
    <mergeCell ref="T33:U33"/>
    <mergeCell ref="A32:A33"/>
    <mergeCell ref="G32:H32"/>
    <mergeCell ref="J32:K32"/>
    <mergeCell ref="L32:O32"/>
    <mergeCell ref="P32:Q32"/>
    <mergeCell ref="R32:S32"/>
    <mergeCell ref="T34:U34"/>
    <mergeCell ref="G35:H35"/>
    <mergeCell ref="J35:K35"/>
    <mergeCell ref="L35:O35"/>
    <mergeCell ref="P35:Q35"/>
    <mergeCell ref="R35:S35"/>
    <mergeCell ref="T35:U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A39:A41"/>
    <mergeCell ref="G39:H39"/>
    <mergeCell ref="J39:K39"/>
    <mergeCell ref="L39:O39"/>
    <mergeCell ref="P39:Q39"/>
    <mergeCell ref="R36:S36"/>
    <mergeCell ref="T36:U36"/>
    <mergeCell ref="A37:A38"/>
    <mergeCell ref="G37:H37"/>
    <mergeCell ref="J37:K37"/>
    <mergeCell ref="L37:O37"/>
    <mergeCell ref="P37:Q37"/>
    <mergeCell ref="R37:S37"/>
    <mergeCell ref="T37:U37"/>
    <mergeCell ref="G38:H38"/>
    <mergeCell ref="R39:S39"/>
    <mergeCell ref="T39:U39"/>
    <mergeCell ref="G40:H40"/>
    <mergeCell ref="J40:K40"/>
    <mergeCell ref="L40:O40"/>
    <mergeCell ref="P40:Q40"/>
    <mergeCell ref="R40:S40"/>
    <mergeCell ref="T40:U40"/>
    <mergeCell ref="J38:K38"/>
    <mergeCell ref="L38:O38"/>
    <mergeCell ref="P38:Q38"/>
    <mergeCell ref="R38:S38"/>
    <mergeCell ref="T38:U38"/>
    <mergeCell ref="G42:H42"/>
    <mergeCell ref="J42:K42"/>
    <mergeCell ref="L42:O42"/>
    <mergeCell ref="P42:Q42"/>
    <mergeCell ref="R42:S42"/>
    <mergeCell ref="T42:U42"/>
    <mergeCell ref="G41:H41"/>
    <mergeCell ref="J41:K41"/>
    <mergeCell ref="L41:O41"/>
    <mergeCell ref="P41:Q41"/>
    <mergeCell ref="R41:S41"/>
    <mergeCell ref="T41:U41"/>
    <mergeCell ref="T43:U43"/>
    <mergeCell ref="G44:H44"/>
    <mergeCell ref="J44:K44"/>
    <mergeCell ref="L44:O44"/>
    <mergeCell ref="P44:Q44"/>
    <mergeCell ref="R44:S44"/>
    <mergeCell ref="T44:U44"/>
    <mergeCell ref="A43:A45"/>
    <mergeCell ref="G43:H43"/>
    <mergeCell ref="J43:K43"/>
    <mergeCell ref="L43:O43"/>
    <mergeCell ref="P43:Q43"/>
    <mergeCell ref="R43:S43"/>
    <mergeCell ref="G45:H45"/>
    <mergeCell ref="J45:K45"/>
    <mergeCell ref="L45:O45"/>
    <mergeCell ref="P45:Q45"/>
    <mergeCell ref="R45:S45"/>
    <mergeCell ref="T45:U45"/>
    <mergeCell ref="A46:A48"/>
    <mergeCell ref="G46:H46"/>
    <mergeCell ref="J46:K46"/>
    <mergeCell ref="L46:O46"/>
    <mergeCell ref="P46:Q46"/>
    <mergeCell ref="R46:S46"/>
    <mergeCell ref="T46:U46"/>
    <mergeCell ref="G47:H47"/>
    <mergeCell ref="J47:K47"/>
    <mergeCell ref="L47:O47"/>
    <mergeCell ref="P47:Q47"/>
    <mergeCell ref="R47:S47"/>
    <mergeCell ref="T47:U47"/>
    <mergeCell ref="G48:H48"/>
    <mergeCell ref="J48:K48"/>
    <mergeCell ref="L48:O48"/>
    <mergeCell ref="P48:Q48"/>
    <mergeCell ref="R48:S48"/>
    <mergeCell ref="G54:H54"/>
    <mergeCell ref="A55:A57"/>
    <mergeCell ref="G55:H55"/>
    <mergeCell ref="J55:J57"/>
    <mergeCell ref="K55:S57"/>
    <mergeCell ref="T55:V57"/>
    <mergeCell ref="T48:U48"/>
    <mergeCell ref="A49:A51"/>
    <mergeCell ref="G49:H49"/>
    <mergeCell ref="J49:K54"/>
    <mergeCell ref="L49:Z54"/>
    <mergeCell ref="G50:H50"/>
    <mergeCell ref="G51:H51"/>
    <mergeCell ref="A52:A54"/>
    <mergeCell ref="G52:H52"/>
    <mergeCell ref="G53:H53"/>
    <mergeCell ref="X58:Y59"/>
    <mergeCell ref="Z58:Z59"/>
    <mergeCell ref="AA58:AA59"/>
    <mergeCell ref="A59:D59"/>
    <mergeCell ref="E59:H59"/>
    <mergeCell ref="J59:N59"/>
    <mergeCell ref="O59:S59"/>
    <mergeCell ref="W55:Z57"/>
    <mergeCell ref="G56:H56"/>
    <mergeCell ref="G57:H57"/>
    <mergeCell ref="A58:D58"/>
    <mergeCell ref="E58:H58"/>
    <mergeCell ref="J58:N58"/>
    <mergeCell ref="O58:S58"/>
    <mergeCell ref="U58:U70"/>
    <mergeCell ref="V58:V59"/>
    <mergeCell ref="W58:W59"/>
    <mergeCell ref="A60:D60"/>
    <mergeCell ref="E60:H60"/>
    <mergeCell ref="J60:N60"/>
    <mergeCell ref="O60:S60"/>
    <mergeCell ref="X60:Y60"/>
    <mergeCell ref="A61:D61"/>
    <mergeCell ref="E61:H61"/>
    <mergeCell ref="J61:N61"/>
    <mergeCell ref="O61:S61"/>
    <mergeCell ref="X61:Y61"/>
    <mergeCell ref="A62:D62"/>
    <mergeCell ref="E62:H62"/>
    <mergeCell ref="J62:N62"/>
    <mergeCell ref="O62:S62"/>
    <mergeCell ref="X62:Y62"/>
    <mergeCell ref="A63:D63"/>
    <mergeCell ref="G63:H63"/>
    <mergeCell ref="J63:N63"/>
    <mergeCell ref="O63:S63"/>
    <mergeCell ref="X63:Y63"/>
    <mergeCell ref="A64:D64"/>
    <mergeCell ref="G64:H64"/>
    <mergeCell ref="J64:N64"/>
    <mergeCell ref="O64:S64"/>
    <mergeCell ref="X64:Y64"/>
    <mergeCell ref="A65:D65"/>
    <mergeCell ref="E65:H65"/>
    <mergeCell ref="J65:N65"/>
    <mergeCell ref="O65:S65"/>
    <mergeCell ref="X65:Y65"/>
    <mergeCell ref="A66:D66"/>
    <mergeCell ref="E66:H66"/>
    <mergeCell ref="J66:N66"/>
    <mergeCell ref="O66:S66"/>
    <mergeCell ref="X66:Y66"/>
    <mergeCell ref="A67:D67"/>
    <mergeCell ref="E67:H67"/>
    <mergeCell ref="J67:N67"/>
    <mergeCell ref="O67:S67"/>
    <mergeCell ref="X67:Y67"/>
    <mergeCell ref="V71:AA71"/>
    <mergeCell ref="B70:D70"/>
    <mergeCell ref="F70:I70"/>
    <mergeCell ref="J70:N70"/>
    <mergeCell ref="O70:S70"/>
    <mergeCell ref="V70:W70"/>
    <mergeCell ref="X70:Y70"/>
    <mergeCell ref="A68:D68"/>
    <mergeCell ref="E68:H68"/>
    <mergeCell ref="J68:N68"/>
    <mergeCell ref="O68:S68"/>
    <mergeCell ref="X68:Y68"/>
    <mergeCell ref="A69:D69"/>
    <mergeCell ref="E69:H69"/>
    <mergeCell ref="J69:N69"/>
    <mergeCell ref="O69:S69"/>
    <mergeCell ref="X69:Y6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의과외래(정률)-3</vt:lpstr>
      <vt:lpstr>4번</vt:lpstr>
      <vt:lpstr>5번</vt:lpstr>
      <vt:lpstr>외래정률31번</vt:lpstr>
      <vt:lpstr>외래정률양식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2017-04-07T01:42:45Z</dcterms:modified>
</cp:coreProperties>
</file>