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850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0" i="2" l="1"/>
  <c r="H18" i="2"/>
  <c r="G16" i="2"/>
  <c r="G14" i="2"/>
  <c r="G13" i="2"/>
  <c r="F13" i="2"/>
  <c r="H4" i="2"/>
  <c r="E11" i="2"/>
  <c r="E10" i="2"/>
  <c r="E9" i="2"/>
  <c r="E8" i="2"/>
  <c r="E7" i="2"/>
  <c r="E6" i="2"/>
  <c r="E5" i="2"/>
  <c r="E4" i="2"/>
  <c r="E3" i="2"/>
  <c r="G21" i="1"/>
  <c r="H19" i="1"/>
  <c r="G16" i="1"/>
  <c r="H14" i="1"/>
  <c r="G13" i="1"/>
  <c r="F13" i="1"/>
  <c r="D4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<sst xmlns="http://schemas.openxmlformats.org/spreadsheetml/2006/main" count="35" uniqueCount="33">
  <si>
    <t>점수</t>
    <phoneticPr fontId="2" type="noConversion"/>
  </si>
  <si>
    <t>단가</t>
    <phoneticPr fontId="2" type="noConversion"/>
  </si>
  <si>
    <t>1칸</t>
    <phoneticPr fontId="2" type="noConversion"/>
  </si>
  <si>
    <t>2칸</t>
    <phoneticPr fontId="2" type="noConversion"/>
  </si>
  <si>
    <t>진찰료</t>
    <phoneticPr fontId="2" type="noConversion"/>
  </si>
  <si>
    <t>수술</t>
    <phoneticPr fontId="2" type="noConversion"/>
  </si>
  <si>
    <t>주사료</t>
    <phoneticPr fontId="2" type="noConversion"/>
  </si>
  <si>
    <t>분석</t>
    <phoneticPr fontId="2" type="noConversion"/>
  </si>
  <si>
    <t>약값</t>
    <phoneticPr fontId="2" type="noConversion"/>
  </si>
  <si>
    <t>재료</t>
    <phoneticPr fontId="2" type="noConversion"/>
  </si>
  <si>
    <t>총액</t>
    <phoneticPr fontId="2" type="noConversion"/>
  </si>
  <si>
    <t>본인부담률</t>
    <phoneticPr fontId="2" type="noConversion"/>
  </si>
  <si>
    <t>진찰료별도</t>
    <phoneticPr fontId="2" type="noConversion"/>
  </si>
  <si>
    <t>본인부담금</t>
    <phoneticPr fontId="2" type="noConversion"/>
  </si>
  <si>
    <t>청구액</t>
    <phoneticPr fontId="2" type="noConversion"/>
  </si>
  <si>
    <t>총액-본인부담금</t>
    <phoneticPr fontId="2" type="noConversion"/>
  </si>
  <si>
    <t>진찰료+(총액-진찰료)*0.6</t>
    <phoneticPr fontId="2" type="noConversion"/>
  </si>
  <si>
    <t>1칸합+2칸합+가산금</t>
    <phoneticPr fontId="2" type="noConversion"/>
  </si>
  <si>
    <t>합계</t>
    <phoneticPr fontId="2" type="noConversion"/>
  </si>
  <si>
    <t>가산금</t>
    <phoneticPr fontId="2" type="noConversion"/>
  </si>
  <si>
    <t>1칸계</t>
    <phoneticPr fontId="2" type="noConversion"/>
  </si>
  <si>
    <t>2칸계</t>
    <phoneticPr fontId="2" type="noConversion"/>
  </si>
  <si>
    <t>진찰료</t>
    <phoneticPr fontId="2" type="noConversion"/>
  </si>
  <si>
    <t>1칸</t>
    <phoneticPr fontId="2" type="noConversion"/>
  </si>
  <si>
    <t>2칸</t>
    <phoneticPr fontId="2" type="noConversion"/>
  </si>
  <si>
    <t>총단백정량</t>
    <phoneticPr fontId="2" type="noConversion"/>
  </si>
  <si>
    <t>알부민</t>
    <phoneticPr fontId="2" type="noConversion"/>
  </si>
  <si>
    <t>포스파타제(알칼리)</t>
    <phoneticPr fontId="2" type="noConversion"/>
  </si>
  <si>
    <t>SGOT</t>
    <phoneticPr fontId="2" type="noConversion"/>
  </si>
  <si>
    <t>SGPT</t>
    <phoneticPr fontId="2" type="noConversion"/>
  </si>
  <si>
    <t>총콜레스트롤</t>
    <phoneticPr fontId="2" type="noConversion"/>
  </si>
  <si>
    <t>크리글리세라이드</t>
    <phoneticPr fontId="2" type="noConversion"/>
  </si>
  <si>
    <t>HDL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</si>
</sst>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1"/>
  <sheetViews>
    <sheetView topLeftCell="C10" zoomScale="268" zoomScaleNormal="268" workbookViewId="0">
      <selection activeCell="G15" sqref="G15"/>
    </sheetView>
  </sheetViews>
  <sheetFormatPr defaultRowHeight="16.5" x14ac:dyDescent="0.3"/>
  <cols>
    <col min="4" max="4" width="9.375" bestFit="1" customWidth="1"/>
    <col min="5" max="5" width="8.375" customWidth="1"/>
  </cols>
  <sheetData>
    <row r="3" spans="1:8" x14ac:dyDescent="0.3">
      <c r="B3" t="s">
        <v>0</v>
      </c>
      <c r="C3" t="s">
        <v>1</v>
      </c>
      <c r="F3" t="s">
        <v>2</v>
      </c>
      <c r="G3" t="s">
        <v>3</v>
      </c>
    </row>
    <row r="4" spans="1:8" x14ac:dyDescent="0.3">
      <c r="A4">
        <v>1</v>
      </c>
      <c r="B4">
        <v>254.31</v>
      </c>
      <c r="C4">
        <v>72.3</v>
      </c>
      <c r="D4" s="1">
        <f>B4*C4</f>
        <v>18386.613000000001</v>
      </c>
      <c r="E4" s="1" t="s">
        <v>4</v>
      </c>
      <c r="F4">
        <v>18390</v>
      </c>
    </row>
    <row r="5" spans="1:8" x14ac:dyDescent="0.3">
      <c r="A5">
        <v>2</v>
      </c>
      <c r="B5">
        <v>25.7</v>
      </c>
      <c r="C5">
        <v>72.3</v>
      </c>
      <c r="D5" s="1">
        <f>B5*C5</f>
        <v>1858.11</v>
      </c>
      <c r="E5" s="1" t="s">
        <v>8</v>
      </c>
      <c r="F5">
        <v>1860</v>
      </c>
    </row>
    <row r="6" spans="1:8" x14ac:dyDescent="0.3">
      <c r="A6">
        <v>3</v>
      </c>
      <c r="B6">
        <v>36.799999999999997</v>
      </c>
      <c r="C6">
        <v>72.3</v>
      </c>
      <c r="D6" s="1">
        <f t="shared" ref="D6:D11" si="0">B6*C6</f>
        <v>2660.64</v>
      </c>
      <c r="E6" s="1" t="s">
        <v>6</v>
      </c>
      <c r="G6">
        <v>2660</v>
      </c>
    </row>
    <row r="7" spans="1:8" x14ac:dyDescent="0.3">
      <c r="A7">
        <v>4</v>
      </c>
      <c r="B7">
        <v>254.9</v>
      </c>
      <c r="C7">
        <v>72.3</v>
      </c>
      <c r="D7" s="1">
        <f t="shared" si="0"/>
        <v>18429.27</v>
      </c>
      <c r="E7" s="1" t="s">
        <v>5</v>
      </c>
      <c r="G7">
        <v>18430</v>
      </c>
    </row>
    <row r="8" spans="1:8" x14ac:dyDescent="0.3">
      <c r="A8">
        <v>5</v>
      </c>
      <c r="B8">
        <v>25.6</v>
      </c>
      <c r="C8">
        <v>72.3</v>
      </c>
      <c r="D8" s="1">
        <f t="shared" si="0"/>
        <v>1850.88</v>
      </c>
      <c r="E8" s="1" t="s">
        <v>7</v>
      </c>
      <c r="G8">
        <v>1850</v>
      </c>
    </row>
    <row r="9" spans="1:8" x14ac:dyDescent="0.3">
      <c r="A9">
        <v>6</v>
      </c>
      <c r="B9">
        <v>32.9</v>
      </c>
      <c r="C9">
        <v>72.3</v>
      </c>
      <c r="D9" s="1">
        <f t="shared" si="0"/>
        <v>2378.6699999999996</v>
      </c>
      <c r="E9" s="1" t="s">
        <v>7</v>
      </c>
      <c r="G9">
        <v>2380</v>
      </c>
    </row>
    <row r="10" spans="1:8" x14ac:dyDescent="0.3">
      <c r="A10">
        <v>7</v>
      </c>
      <c r="B10">
        <v>1450.8</v>
      </c>
      <c r="C10">
        <v>72.3</v>
      </c>
      <c r="D10" s="1">
        <f t="shared" si="0"/>
        <v>104892.84</v>
      </c>
      <c r="E10" s="1" t="s">
        <v>5</v>
      </c>
      <c r="G10">
        <v>104890</v>
      </c>
    </row>
    <row r="11" spans="1:8" x14ac:dyDescent="0.3">
      <c r="A11">
        <v>8</v>
      </c>
      <c r="B11">
        <v>12.7</v>
      </c>
      <c r="C11">
        <v>72.3</v>
      </c>
      <c r="D11" s="1">
        <f t="shared" si="0"/>
        <v>918.20999999999992</v>
      </c>
      <c r="E11" s="1" t="s">
        <v>9</v>
      </c>
      <c r="F11">
        <v>920</v>
      </c>
    </row>
    <row r="12" spans="1:8" x14ac:dyDescent="0.3">
      <c r="F12" t="s">
        <v>20</v>
      </c>
      <c r="G12" t="s">
        <v>21</v>
      </c>
    </row>
    <row r="13" spans="1:8" x14ac:dyDescent="0.3">
      <c r="E13" s="1" t="s">
        <v>18</v>
      </c>
      <c r="F13">
        <f>SUM(F4:F11)</f>
        <v>21170</v>
      </c>
      <c r="G13">
        <f>SUM(G4:G11)</f>
        <v>130210</v>
      </c>
    </row>
    <row r="14" spans="1:8" x14ac:dyDescent="0.3">
      <c r="E14" s="1" t="s">
        <v>19</v>
      </c>
      <c r="F14">
        <v>30</v>
      </c>
      <c r="G14">
        <v>39060</v>
      </c>
      <c r="H14">
        <f>G13*F14/100</f>
        <v>39063</v>
      </c>
    </row>
    <row r="16" spans="1:8" x14ac:dyDescent="0.3">
      <c r="F16" t="s">
        <v>10</v>
      </c>
      <c r="G16">
        <f>F13+G13+G14</f>
        <v>190440</v>
      </c>
      <c r="H16" t="s">
        <v>17</v>
      </c>
    </row>
    <row r="17" spans="6:9" x14ac:dyDescent="0.3">
      <c r="F17" t="s">
        <v>11</v>
      </c>
      <c r="G17">
        <v>60</v>
      </c>
    </row>
    <row r="18" spans="6:9" x14ac:dyDescent="0.3">
      <c r="F18" t="s">
        <v>12</v>
      </c>
    </row>
    <row r="19" spans="6:9" x14ac:dyDescent="0.3">
      <c r="F19" t="s">
        <v>13</v>
      </c>
      <c r="G19">
        <v>121600</v>
      </c>
      <c r="H19">
        <f>F4+(G16-F4)*0.6</f>
        <v>121620</v>
      </c>
      <c r="I19" t="s">
        <v>16</v>
      </c>
    </row>
    <row r="21" spans="6:9" x14ac:dyDescent="0.3">
      <c r="F21" t="s">
        <v>14</v>
      </c>
      <c r="G21">
        <f>G16-G19</f>
        <v>68840</v>
      </c>
      <c r="H21" t="s">
        <v>15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tabSelected="1" zoomScale="166" zoomScaleNormal="166" workbookViewId="0">
      <selection activeCell="F19" sqref="F19"/>
    </sheetView>
  </sheetViews>
  <sheetFormatPr defaultRowHeight="16.5" x14ac:dyDescent="0.3"/>
  <cols>
    <col min="7" max="7" width="9.5" customWidth="1"/>
  </cols>
  <sheetData>
    <row r="2" spans="2:8" x14ac:dyDescent="0.3">
      <c r="F2" t="s">
        <v>23</v>
      </c>
      <c r="G2" t="s">
        <v>24</v>
      </c>
    </row>
    <row r="3" spans="2:8" x14ac:dyDescent="0.3">
      <c r="B3" t="s">
        <v>22</v>
      </c>
      <c r="C3">
        <v>134.47</v>
      </c>
      <c r="D3">
        <v>79</v>
      </c>
      <c r="E3" s="1">
        <f>C3*D3</f>
        <v>10623.13</v>
      </c>
      <c r="F3" s="1">
        <v>10620</v>
      </c>
      <c r="G3" s="1"/>
    </row>
    <row r="4" spans="2:8" x14ac:dyDescent="0.3">
      <c r="B4" t="s">
        <v>25</v>
      </c>
      <c r="C4">
        <v>20.14</v>
      </c>
      <c r="D4">
        <v>79</v>
      </c>
      <c r="E4" s="1">
        <f t="shared" ref="E4:E14" si="0">C4*D4</f>
        <v>1591.06</v>
      </c>
      <c r="G4" s="1">
        <v>1590</v>
      </c>
      <c r="H4" s="2">
        <f>SUM(G4:G11)</f>
        <v>21670</v>
      </c>
    </row>
    <row r="5" spans="2:8" x14ac:dyDescent="0.3">
      <c r="B5" t="s">
        <v>26</v>
      </c>
      <c r="C5">
        <v>25.33</v>
      </c>
      <c r="D5">
        <v>79</v>
      </c>
      <c r="E5" s="1">
        <f t="shared" si="0"/>
        <v>2001.07</v>
      </c>
      <c r="F5" s="1"/>
      <c r="G5" s="1">
        <v>2000</v>
      </c>
    </row>
    <row r="6" spans="2:8" x14ac:dyDescent="0.3">
      <c r="B6" t="s">
        <v>27</v>
      </c>
      <c r="C6">
        <v>24.03</v>
      </c>
      <c r="D6">
        <v>79</v>
      </c>
      <c r="E6" s="1">
        <f t="shared" si="0"/>
        <v>1898.3700000000001</v>
      </c>
      <c r="F6" s="1"/>
      <c r="G6" s="1">
        <v>1900</v>
      </c>
    </row>
    <row r="7" spans="2:8" x14ac:dyDescent="0.3">
      <c r="B7" t="s">
        <v>28</v>
      </c>
      <c r="C7">
        <v>25.48</v>
      </c>
      <c r="D7">
        <v>79</v>
      </c>
      <c r="E7" s="1">
        <f t="shared" si="0"/>
        <v>2012.92</v>
      </c>
      <c r="F7" s="1"/>
      <c r="G7" s="1">
        <v>2010</v>
      </c>
    </row>
    <row r="8" spans="2:8" x14ac:dyDescent="0.3">
      <c r="B8" t="s">
        <v>29</v>
      </c>
      <c r="C8">
        <v>25.24</v>
      </c>
      <c r="D8">
        <v>79</v>
      </c>
      <c r="E8" s="1">
        <f t="shared" si="0"/>
        <v>1993.9599999999998</v>
      </c>
      <c r="F8" s="1"/>
      <c r="G8" s="1">
        <v>1990</v>
      </c>
    </row>
    <row r="9" spans="2:8" x14ac:dyDescent="0.3">
      <c r="B9" t="s">
        <v>30</v>
      </c>
      <c r="C9">
        <v>24.39</v>
      </c>
      <c r="D9">
        <v>79</v>
      </c>
      <c r="E9" s="1">
        <f t="shared" si="0"/>
        <v>1926.81</v>
      </c>
      <c r="F9" s="1"/>
      <c r="G9" s="1">
        <v>1930</v>
      </c>
    </row>
    <row r="10" spans="2:8" x14ac:dyDescent="0.3">
      <c r="B10" t="s">
        <v>31</v>
      </c>
      <c r="C10">
        <v>47.74</v>
      </c>
      <c r="D10">
        <v>79</v>
      </c>
      <c r="E10" s="1">
        <f t="shared" si="0"/>
        <v>3771.46</v>
      </c>
      <c r="F10" s="1"/>
      <c r="G10" s="1">
        <v>3770</v>
      </c>
    </row>
    <row r="11" spans="2:8" x14ac:dyDescent="0.3">
      <c r="B11" t="s">
        <v>32</v>
      </c>
      <c r="C11">
        <v>81.98</v>
      </c>
      <c r="D11">
        <v>79</v>
      </c>
      <c r="E11" s="1">
        <f t="shared" si="0"/>
        <v>6476.42</v>
      </c>
      <c r="F11" s="1"/>
      <c r="G11" s="1">
        <v>6480</v>
      </c>
    </row>
    <row r="12" spans="2:8" x14ac:dyDescent="0.3">
      <c r="E12" s="1"/>
      <c r="F12" s="1"/>
      <c r="G12" s="1"/>
    </row>
    <row r="13" spans="2:8" x14ac:dyDescent="0.3">
      <c r="E13" s="1"/>
      <c r="F13" s="1">
        <f>SUM(F3:F11)</f>
        <v>10620</v>
      </c>
      <c r="G13" s="1">
        <f>SUM(G3:G11)</f>
        <v>21670</v>
      </c>
    </row>
    <row r="14" spans="2:8" x14ac:dyDescent="0.3">
      <c r="E14" s="1"/>
      <c r="F14" s="1">
        <v>15</v>
      </c>
      <c r="G14" s="1">
        <f>G13*F14/100</f>
        <v>3250.5</v>
      </c>
    </row>
    <row r="16" spans="2:8" x14ac:dyDescent="0.3">
      <c r="G16" s="2">
        <f>F13+G13+G14</f>
        <v>35540.5</v>
      </c>
    </row>
    <row r="18" spans="6:8" x14ac:dyDescent="0.3">
      <c r="F18">
        <v>30</v>
      </c>
      <c r="G18" s="1">
        <v>10600</v>
      </c>
      <c r="H18" s="1">
        <f>G16*F18/100</f>
        <v>10662.15</v>
      </c>
    </row>
    <row r="20" spans="6:8" x14ac:dyDescent="0.3">
      <c r="G20" s="2">
        <f>G16-G18</f>
        <v>24940.5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2017-03-31T00:33:10Z</dcterms:created>
  <dcterms:modified xsi:type="dcterms:W3CDTF">2017-03-31T01:40:54Z</dcterms:modified>
</cp:coreProperties>
</file>