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352" yWindow="12" windowWidth="17112" windowHeight="7812" firstSheet="6" activeTab="19"/>
  </bookViews>
  <sheets>
    <sheet name="1번" sheetId="11" r:id="rId1"/>
    <sheet name="1-1번" sheetId="13" r:id="rId2"/>
    <sheet name="2번" sheetId="14" r:id="rId3"/>
    <sheet name="2-1번" sheetId="15" r:id="rId4"/>
    <sheet name="3번" sheetId="16" r:id="rId5"/>
    <sheet name="3-1번" sheetId="1" r:id="rId6"/>
    <sheet name="4번" sheetId="17" r:id="rId7"/>
    <sheet name="4-1번" sheetId="2" r:id="rId8"/>
    <sheet name="5번" sheetId="18" r:id="rId9"/>
    <sheet name="5-1번" sheetId="3" r:id="rId10"/>
    <sheet name="6번" sheetId="9" r:id="rId11"/>
    <sheet name="6-1번" sheetId="4" r:id="rId12"/>
    <sheet name="7번" sheetId="12" r:id="rId13"/>
    <sheet name="7-1번" sheetId="5" r:id="rId14"/>
    <sheet name="8번" sheetId="19" r:id="rId15"/>
    <sheet name="8-1번" sheetId="6" r:id="rId16"/>
    <sheet name="9번" sheetId="20" r:id="rId17"/>
    <sheet name="9-1번" sheetId="7" r:id="rId18"/>
    <sheet name="10번" sheetId="22" r:id="rId19"/>
    <sheet name="10-1번" sheetId="21" r:id="rId20"/>
    <sheet name="명세서양식" sheetId="8" r:id="rId21"/>
    <sheet name="문제풀이양식" sheetId="10" r:id="rId22"/>
  </sheets>
  <calcPr calcId="144525"/>
</workbook>
</file>

<file path=xl/calcChain.xml><?xml version="1.0" encoding="utf-8"?>
<calcChain xmlns="http://schemas.openxmlformats.org/spreadsheetml/2006/main">
  <c r="E73" i="5" l="1"/>
  <c r="G37" i="5"/>
  <c r="E37" i="5"/>
  <c r="E15" i="5"/>
  <c r="AB28" i="5"/>
  <c r="AB27" i="5"/>
  <c r="AB26" i="5"/>
  <c r="AB25" i="5"/>
  <c r="AB24" i="5"/>
  <c r="AB23" i="5"/>
  <c r="AB22" i="5"/>
  <c r="AB21" i="5"/>
  <c r="AB20" i="5"/>
  <c r="AB19" i="5"/>
  <c r="AB18" i="5"/>
  <c r="AB17" i="5"/>
  <c r="W28" i="5"/>
  <c r="W27" i="5"/>
  <c r="W26" i="5"/>
  <c r="W25" i="5"/>
  <c r="W24" i="5"/>
  <c r="W23" i="5"/>
  <c r="W22" i="5"/>
  <c r="W21" i="5"/>
  <c r="W20" i="5"/>
  <c r="W19" i="5"/>
  <c r="W18" i="5"/>
  <c r="W17" i="5"/>
  <c r="V28" i="5"/>
  <c r="V27" i="5"/>
  <c r="V26" i="5"/>
  <c r="V25" i="5"/>
  <c r="V24" i="5"/>
  <c r="V23" i="5"/>
  <c r="V22" i="5"/>
  <c r="V21" i="5"/>
  <c r="V20" i="5"/>
  <c r="V19" i="5"/>
  <c r="V18" i="5"/>
  <c r="V17" i="5"/>
  <c r="J26" i="5"/>
  <c r="J25" i="5"/>
  <c r="J24" i="5"/>
  <c r="J23" i="5"/>
  <c r="J22" i="5"/>
  <c r="J21" i="5"/>
  <c r="J20" i="5"/>
  <c r="J19" i="5"/>
  <c r="J18" i="5"/>
  <c r="J17" i="5"/>
  <c r="L28" i="5"/>
  <c r="L27" i="5"/>
  <c r="L26" i="5"/>
  <c r="L25" i="5"/>
  <c r="L24" i="5"/>
  <c r="L23" i="5"/>
  <c r="L22" i="5"/>
  <c r="L21" i="5"/>
  <c r="L20" i="5"/>
  <c r="L19" i="5"/>
  <c r="L18" i="5"/>
  <c r="L17" i="5"/>
  <c r="AB16" i="5"/>
  <c r="W16" i="5"/>
  <c r="V16" i="5"/>
  <c r="L16" i="5"/>
  <c r="J16" i="5"/>
  <c r="G10" i="5"/>
  <c r="G9" i="5"/>
  <c r="A10" i="5"/>
  <c r="A9" i="5"/>
  <c r="G8" i="5"/>
  <c r="A8" i="5"/>
  <c r="G34" i="15"/>
  <c r="E15" i="15"/>
  <c r="AB39" i="15"/>
  <c r="AB38" i="15"/>
  <c r="AB37" i="15"/>
  <c r="AB36" i="15"/>
  <c r="AB35" i="15"/>
  <c r="AB34" i="15"/>
  <c r="AB33" i="15"/>
  <c r="AB32" i="15"/>
  <c r="AB31" i="15"/>
  <c r="AB30" i="15"/>
  <c r="AB29" i="15"/>
  <c r="AB28" i="15"/>
  <c r="AB27" i="15"/>
  <c r="AB26" i="15"/>
  <c r="AB25" i="15"/>
  <c r="AB24" i="15"/>
  <c r="AB23" i="15"/>
  <c r="AB22" i="15"/>
  <c r="AB21" i="15"/>
  <c r="AB20" i="15"/>
  <c r="AB19" i="15"/>
  <c r="AB18" i="15"/>
  <c r="AB17" i="15"/>
  <c r="AB16" i="15"/>
  <c r="W39" i="15"/>
  <c r="W38" i="15"/>
  <c r="W37" i="15"/>
  <c r="W36" i="15"/>
  <c r="W35" i="15"/>
  <c r="W34" i="15"/>
  <c r="W33" i="15"/>
  <c r="W32" i="15"/>
  <c r="W31" i="15"/>
  <c r="W30" i="15"/>
  <c r="W29" i="15"/>
  <c r="W28" i="15"/>
  <c r="W27" i="15"/>
  <c r="W26" i="15"/>
  <c r="W25" i="15"/>
  <c r="W24" i="15"/>
  <c r="W23" i="15"/>
  <c r="W22" i="15"/>
  <c r="W21" i="15"/>
  <c r="W20" i="15"/>
  <c r="W19" i="15"/>
  <c r="W18" i="15"/>
  <c r="W17" i="15"/>
  <c r="V39" i="15"/>
  <c r="V38" i="15"/>
  <c r="V37" i="15"/>
  <c r="V36" i="15"/>
  <c r="V35" i="15"/>
  <c r="V34" i="15"/>
  <c r="V33" i="15"/>
  <c r="V32" i="15"/>
  <c r="V31" i="15"/>
  <c r="V30" i="15"/>
  <c r="V29" i="15"/>
  <c r="V28" i="15"/>
  <c r="V27" i="15"/>
  <c r="V26" i="15"/>
  <c r="V25" i="15"/>
  <c r="V24" i="15"/>
  <c r="V23" i="15"/>
  <c r="V22" i="15"/>
  <c r="V21" i="15"/>
  <c r="V20" i="15"/>
  <c r="V19" i="15"/>
  <c r="V18" i="15"/>
  <c r="V17" i="15"/>
  <c r="L39" i="15"/>
  <c r="L38" i="15"/>
  <c r="L37" i="15"/>
  <c r="L36" i="15"/>
  <c r="L35" i="15"/>
  <c r="L34" i="15"/>
  <c r="L33" i="15"/>
  <c r="L32" i="15"/>
  <c r="L31" i="15"/>
  <c r="L30" i="15"/>
  <c r="L29" i="15"/>
  <c r="L28" i="15"/>
  <c r="L27" i="15"/>
  <c r="L26" i="15"/>
  <c r="L25" i="15"/>
  <c r="L24" i="15"/>
  <c r="L23" i="15"/>
  <c r="L22" i="15"/>
  <c r="L21" i="15"/>
  <c r="L20" i="15"/>
  <c r="L19" i="15"/>
  <c r="L18" i="15"/>
  <c r="L17" i="15"/>
  <c r="J43" i="15"/>
  <c r="J42" i="15"/>
  <c r="J41" i="15"/>
  <c r="J40" i="15"/>
  <c r="J39" i="15"/>
  <c r="J38" i="15"/>
  <c r="J37" i="15"/>
  <c r="J36" i="15"/>
  <c r="J35" i="15"/>
  <c r="J34" i="15"/>
  <c r="J33" i="15"/>
  <c r="J32" i="15"/>
  <c r="J31" i="15"/>
  <c r="J30" i="15"/>
  <c r="J29" i="15"/>
  <c r="J28" i="15"/>
  <c r="J27" i="15"/>
  <c r="J26" i="15"/>
  <c r="J25" i="15"/>
  <c r="J24" i="15"/>
  <c r="J23" i="15"/>
  <c r="J22" i="15"/>
  <c r="J21" i="15"/>
  <c r="J20" i="15"/>
  <c r="J19" i="15"/>
  <c r="J18" i="15"/>
  <c r="J17" i="15"/>
  <c r="W16" i="15"/>
  <c r="V16" i="15"/>
  <c r="L16" i="15"/>
  <c r="J16" i="15"/>
  <c r="G10" i="15"/>
  <c r="G9" i="15"/>
  <c r="A10" i="15"/>
  <c r="A9" i="15"/>
  <c r="G8" i="15"/>
  <c r="A8" i="15"/>
  <c r="E1" i="13"/>
  <c r="E1" i="15"/>
  <c r="V5" i="15"/>
  <c r="E73" i="13"/>
  <c r="G34" i="13"/>
  <c r="G32" i="13"/>
  <c r="AC16" i="13"/>
  <c r="E23" i="13"/>
  <c r="R30" i="13"/>
  <c r="AB37" i="13"/>
  <c r="AB36" i="13"/>
  <c r="AB35" i="13"/>
  <c r="AB34" i="13"/>
  <c r="AB33" i="13"/>
  <c r="AB32" i="13"/>
  <c r="AB31" i="13"/>
  <c r="AB29" i="13"/>
  <c r="AB28" i="13"/>
  <c r="AB27" i="13"/>
  <c r="AB26" i="13"/>
  <c r="AB25" i="13"/>
  <c r="AB24" i="13"/>
  <c r="AB23" i="13"/>
  <c r="AB22" i="13"/>
  <c r="AB21" i="13"/>
  <c r="AB20" i="13"/>
  <c r="AB19" i="13"/>
  <c r="AB18" i="13"/>
  <c r="AB17" i="13"/>
  <c r="AB16" i="13"/>
  <c r="W37" i="13"/>
  <c r="V37" i="13"/>
  <c r="W36" i="13"/>
  <c r="V36" i="13"/>
  <c r="W35" i="13"/>
  <c r="V35" i="13"/>
  <c r="W34" i="13"/>
  <c r="V34" i="13"/>
  <c r="W33" i="13"/>
  <c r="V33" i="13"/>
  <c r="W32" i="13"/>
  <c r="V32" i="13"/>
  <c r="W31" i="13"/>
  <c r="V31" i="13"/>
  <c r="W30" i="13"/>
  <c r="V30" i="13"/>
  <c r="W29" i="13"/>
  <c r="V29" i="13"/>
  <c r="W28" i="13"/>
  <c r="V28" i="13"/>
  <c r="W27" i="13"/>
  <c r="V27" i="13"/>
  <c r="W26" i="13"/>
  <c r="V26" i="13"/>
  <c r="W25" i="13"/>
  <c r="V25" i="13"/>
  <c r="W24" i="13"/>
  <c r="V24" i="13"/>
  <c r="W23" i="13"/>
  <c r="V23" i="13"/>
  <c r="W22" i="13"/>
  <c r="V22" i="13"/>
  <c r="W21" i="13"/>
  <c r="V21" i="13"/>
  <c r="W20" i="13"/>
  <c r="V20" i="13"/>
  <c r="W19" i="13"/>
  <c r="V19" i="13"/>
  <c r="W18" i="13"/>
  <c r="V18" i="13"/>
  <c r="W17" i="13"/>
  <c r="V17" i="13"/>
  <c r="L37" i="13"/>
  <c r="L36" i="13"/>
  <c r="L35" i="13"/>
  <c r="L34" i="13"/>
  <c r="L33" i="13"/>
  <c r="L32" i="13"/>
  <c r="L31" i="13"/>
  <c r="L30" i="13"/>
  <c r="L29" i="13"/>
  <c r="L28" i="13"/>
  <c r="L27" i="13"/>
  <c r="L26" i="13"/>
  <c r="L25" i="13"/>
  <c r="L24" i="13"/>
  <c r="L23" i="13"/>
  <c r="L22" i="13"/>
  <c r="L21" i="13"/>
  <c r="L20" i="13"/>
  <c r="L19" i="13"/>
  <c r="L18" i="13"/>
  <c r="L17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W16" i="13"/>
  <c r="V16" i="13"/>
  <c r="L16" i="13"/>
  <c r="J16" i="13"/>
  <c r="G9" i="13"/>
  <c r="G8" i="13"/>
  <c r="A9" i="13"/>
  <c r="A8" i="13"/>
  <c r="V5" i="13"/>
  <c r="O70" i="15"/>
  <c r="G70" i="15"/>
  <c r="G71" i="15" s="1"/>
  <c r="E70" i="15"/>
  <c r="AC17" i="15"/>
  <c r="AC18" i="15" s="1"/>
  <c r="AC16" i="15"/>
  <c r="R16" i="15"/>
  <c r="X16" i="15" s="1"/>
  <c r="O70" i="13"/>
  <c r="AC17" i="13"/>
  <c r="R17" i="13" s="1"/>
  <c r="R16" i="13"/>
  <c r="X16" i="13" s="1"/>
  <c r="E15" i="13" s="1"/>
  <c r="O70" i="6"/>
  <c r="G70" i="6"/>
  <c r="G71" i="6" s="1"/>
  <c r="E70" i="6"/>
  <c r="AC16" i="6"/>
  <c r="AC17" i="6" s="1"/>
  <c r="O70" i="7"/>
  <c r="G70" i="7"/>
  <c r="G71" i="7" s="1"/>
  <c r="E70" i="7"/>
  <c r="AC16" i="7"/>
  <c r="AC17" i="7" s="1"/>
  <c r="R16" i="7"/>
  <c r="X16" i="7" s="1"/>
  <c r="O70" i="21"/>
  <c r="G70" i="21"/>
  <c r="G71" i="21" s="1"/>
  <c r="E70" i="21"/>
  <c r="AC17" i="21"/>
  <c r="AC18" i="21" s="1"/>
  <c r="AC16" i="21"/>
  <c r="R16" i="21"/>
  <c r="X16" i="21" s="1"/>
  <c r="L46" i="22"/>
  <c r="K46" i="22"/>
  <c r="J46" i="22"/>
  <c r="L45" i="22"/>
  <c r="K45" i="22"/>
  <c r="J45" i="22"/>
  <c r="L44" i="22"/>
  <c r="K44" i="22"/>
  <c r="J44" i="22"/>
  <c r="L43" i="22"/>
  <c r="K43" i="22"/>
  <c r="J43" i="22"/>
  <c r="L42" i="22"/>
  <c r="K42" i="22"/>
  <c r="J42" i="22"/>
  <c r="L41" i="22"/>
  <c r="K41" i="22"/>
  <c r="J41" i="22"/>
  <c r="L40" i="22"/>
  <c r="K40" i="22"/>
  <c r="J40" i="22"/>
  <c r="L39" i="22"/>
  <c r="K39" i="22"/>
  <c r="J39" i="22"/>
  <c r="L38" i="22"/>
  <c r="K38" i="22"/>
  <c r="J38" i="22"/>
  <c r="L37" i="22"/>
  <c r="K37" i="22"/>
  <c r="J37" i="22"/>
  <c r="H37" i="22"/>
  <c r="L36" i="22"/>
  <c r="K36" i="22"/>
  <c r="J36" i="22"/>
  <c r="L35" i="22"/>
  <c r="K35" i="22"/>
  <c r="J35" i="22"/>
  <c r="L34" i="22"/>
  <c r="K34" i="22"/>
  <c r="J34" i="22"/>
  <c r="L33" i="22"/>
  <c r="K33" i="22"/>
  <c r="J33" i="22"/>
  <c r="H33" i="22"/>
  <c r="L32" i="22"/>
  <c r="K32" i="22"/>
  <c r="J32" i="22"/>
  <c r="L31" i="22"/>
  <c r="K31" i="22"/>
  <c r="J31" i="22"/>
  <c r="L30" i="22"/>
  <c r="K30" i="22"/>
  <c r="J30" i="22"/>
  <c r="L29" i="22"/>
  <c r="K29" i="22"/>
  <c r="J29" i="22"/>
  <c r="H29" i="22"/>
  <c r="L28" i="22"/>
  <c r="K28" i="22"/>
  <c r="J28" i="22"/>
  <c r="L27" i="22"/>
  <c r="K27" i="22"/>
  <c r="J27" i="22"/>
  <c r="L26" i="22"/>
  <c r="K26" i="22"/>
  <c r="J26" i="22"/>
  <c r="L25" i="22"/>
  <c r="K25" i="22"/>
  <c r="J25" i="22"/>
  <c r="L24" i="22"/>
  <c r="K24" i="22"/>
  <c r="J24" i="22"/>
  <c r="L23" i="22"/>
  <c r="K23" i="22"/>
  <c r="J23" i="22"/>
  <c r="L22" i="22"/>
  <c r="K22" i="22"/>
  <c r="J22" i="22"/>
  <c r="L21" i="22"/>
  <c r="K21" i="22"/>
  <c r="P21" i="22" s="1"/>
  <c r="J21" i="22"/>
  <c r="O20" i="22"/>
  <c r="O21" i="22" s="1"/>
  <c r="O22" i="22" s="1"/>
  <c r="L20" i="22"/>
  <c r="K20" i="22"/>
  <c r="P20" i="22" s="1"/>
  <c r="J20" i="22"/>
  <c r="H20" i="22"/>
  <c r="P19" i="22"/>
  <c r="O19" i="22"/>
  <c r="L19" i="22"/>
  <c r="K19" i="22"/>
  <c r="J19" i="22"/>
  <c r="O18" i="22"/>
  <c r="L18" i="22"/>
  <c r="K18" i="22"/>
  <c r="P18" i="22" s="1"/>
  <c r="J18" i="22"/>
  <c r="H18" i="22"/>
  <c r="J14" i="22"/>
  <c r="I14" i="22"/>
  <c r="J13" i="22"/>
  <c r="I13" i="22"/>
  <c r="J12" i="22"/>
  <c r="I12" i="22"/>
  <c r="L11" i="22"/>
  <c r="J11" i="22"/>
  <c r="I11" i="22"/>
  <c r="H11" i="22"/>
  <c r="G11" i="22"/>
  <c r="J10" i="22"/>
  <c r="I10" i="22"/>
  <c r="H10" i="22"/>
  <c r="G10" i="22"/>
  <c r="L46" i="20"/>
  <c r="K46" i="20"/>
  <c r="J46" i="20"/>
  <c r="L45" i="20"/>
  <c r="K45" i="20"/>
  <c r="J45" i="20"/>
  <c r="L44" i="20"/>
  <c r="K44" i="20"/>
  <c r="J44" i="20"/>
  <c r="L43" i="20"/>
  <c r="K43" i="20"/>
  <c r="J43" i="20"/>
  <c r="L42" i="20"/>
  <c r="K42" i="20"/>
  <c r="J42" i="20"/>
  <c r="L41" i="20"/>
  <c r="K41" i="20"/>
  <c r="J41" i="20"/>
  <c r="L40" i="20"/>
  <c r="K40" i="20"/>
  <c r="J40" i="20"/>
  <c r="L39" i="20"/>
  <c r="K39" i="20"/>
  <c r="J39" i="20"/>
  <c r="L38" i="20"/>
  <c r="K38" i="20"/>
  <c r="J38" i="20"/>
  <c r="L37" i="20"/>
  <c r="K37" i="20"/>
  <c r="J37" i="20"/>
  <c r="H37" i="20"/>
  <c r="L36" i="20"/>
  <c r="K36" i="20"/>
  <c r="J36" i="20"/>
  <c r="L35" i="20"/>
  <c r="K35" i="20"/>
  <c r="J35" i="20"/>
  <c r="L34" i="20"/>
  <c r="K34" i="20"/>
  <c r="J34" i="20"/>
  <c r="L33" i="20"/>
  <c r="K33" i="20"/>
  <c r="J33" i="20"/>
  <c r="H33" i="20"/>
  <c r="L32" i="20"/>
  <c r="K32" i="20"/>
  <c r="J32" i="20"/>
  <c r="L31" i="20"/>
  <c r="K31" i="20"/>
  <c r="J31" i="20"/>
  <c r="L30" i="20"/>
  <c r="K30" i="20"/>
  <c r="J30" i="20"/>
  <c r="L29" i="20"/>
  <c r="K29" i="20"/>
  <c r="J29" i="20"/>
  <c r="H29" i="20"/>
  <c r="L28" i="20"/>
  <c r="K28" i="20"/>
  <c r="J28" i="20"/>
  <c r="L27" i="20"/>
  <c r="K27" i="20"/>
  <c r="J27" i="20"/>
  <c r="L26" i="20"/>
  <c r="K26" i="20"/>
  <c r="J26" i="20"/>
  <c r="L25" i="20"/>
  <c r="K25" i="20"/>
  <c r="J25" i="20"/>
  <c r="L24" i="20"/>
  <c r="K24" i="20"/>
  <c r="J24" i="20"/>
  <c r="L23" i="20"/>
  <c r="K23" i="20"/>
  <c r="J23" i="20"/>
  <c r="L22" i="20"/>
  <c r="K22" i="20"/>
  <c r="J22" i="20"/>
  <c r="L21" i="20"/>
  <c r="K21" i="20"/>
  <c r="P21" i="20" s="1"/>
  <c r="J21" i="20"/>
  <c r="O20" i="20"/>
  <c r="O21" i="20" s="1"/>
  <c r="O22" i="20" s="1"/>
  <c r="O23" i="20" s="1"/>
  <c r="L20" i="20"/>
  <c r="K20" i="20"/>
  <c r="P20" i="20" s="1"/>
  <c r="J20" i="20"/>
  <c r="H20" i="20"/>
  <c r="O19" i="20"/>
  <c r="L19" i="20"/>
  <c r="K19" i="20"/>
  <c r="P19" i="20" s="1"/>
  <c r="J19" i="20"/>
  <c r="O18" i="20"/>
  <c r="L18" i="20"/>
  <c r="K18" i="20"/>
  <c r="P18" i="20" s="1"/>
  <c r="J18" i="20"/>
  <c r="H18" i="20"/>
  <c r="J14" i="20"/>
  <c r="I14" i="20"/>
  <c r="J13" i="20"/>
  <c r="I13" i="20"/>
  <c r="J12" i="20"/>
  <c r="I12" i="20"/>
  <c r="L11" i="20"/>
  <c r="J11" i="20"/>
  <c r="I11" i="20"/>
  <c r="H11" i="20"/>
  <c r="G11" i="20"/>
  <c r="J10" i="20"/>
  <c r="I10" i="20"/>
  <c r="H10" i="20"/>
  <c r="G10" i="20"/>
  <c r="L46" i="19"/>
  <c r="K46" i="19"/>
  <c r="J46" i="19"/>
  <c r="L45" i="19"/>
  <c r="K45" i="19"/>
  <c r="J45" i="19"/>
  <c r="L44" i="19"/>
  <c r="K44" i="19"/>
  <c r="J44" i="19"/>
  <c r="L43" i="19"/>
  <c r="K43" i="19"/>
  <c r="J43" i="19"/>
  <c r="L42" i="19"/>
  <c r="K42" i="19"/>
  <c r="J42" i="19"/>
  <c r="L41" i="19"/>
  <c r="K41" i="19"/>
  <c r="J41" i="19"/>
  <c r="L40" i="19"/>
  <c r="K40" i="19"/>
  <c r="J40" i="19"/>
  <c r="L39" i="19"/>
  <c r="K39" i="19"/>
  <c r="J39" i="19"/>
  <c r="L38" i="19"/>
  <c r="K38" i="19"/>
  <c r="J38" i="19"/>
  <c r="L37" i="19"/>
  <c r="K37" i="19"/>
  <c r="J37" i="19"/>
  <c r="H37" i="19"/>
  <c r="L36" i="19"/>
  <c r="K36" i="19"/>
  <c r="J36" i="19"/>
  <c r="L35" i="19"/>
  <c r="K35" i="19"/>
  <c r="J35" i="19"/>
  <c r="L34" i="19"/>
  <c r="K34" i="19"/>
  <c r="J34" i="19"/>
  <c r="L33" i="19"/>
  <c r="K33" i="19"/>
  <c r="J33" i="19"/>
  <c r="H33" i="19"/>
  <c r="L32" i="19"/>
  <c r="K32" i="19"/>
  <c r="J32" i="19"/>
  <c r="L31" i="19"/>
  <c r="K31" i="19"/>
  <c r="J31" i="19"/>
  <c r="L30" i="19"/>
  <c r="K30" i="19"/>
  <c r="J30" i="19"/>
  <c r="L29" i="19"/>
  <c r="K29" i="19"/>
  <c r="J29" i="19"/>
  <c r="H29" i="19"/>
  <c r="L28" i="19"/>
  <c r="K28" i="19"/>
  <c r="J28" i="19"/>
  <c r="L27" i="19"/>
  <c r="K27" i="19"/>
  <c r="J27" i="19"/>
  <c r="L26" i="19"/>
  <c r="K26" i="19"/>
  <c r="J26" i="19"/>
  <c r="L25" i="19"/>
  <c r="K25" i="19"/>
  <c r="J25" i="19"/>
  <c r="L24" i="19"/>
  <c r="K24" i="19"/>
  <c r="J24" i="19"/>
  <c r="L23" i="19"/>
  <c r="K23" i="19"/>
  <c r="J23" i="19"/>
  <c r="L22" i="19"/>
  <c r="K22" i="19"/>
  <c r="J22" i="19"/>
  <c r="L21" i="19"/>
  <c r="K21" i="19"/>
  <c r="P21" i="19" s="1"/>
  <c r="J21" i="19"/>
  <c r="O20" i="19"/>
  <c r="O21" i="19" s="1"/>
  <c r="O22" i="19" s="1"/>
  <c r="O23" i="19" s="1"/>
  <c r="L20" i="19"/>
  <c r="K20" i="19"/>
  <c r="P20" i="19" s="1"/>
  <c r="J20" i="19"/>
  <c r="H20" i="19"/>
  <c r="O19" i="19"/>
  <c r="L19" i="19"/>
  <c r="K19" i="19"/>
  <c r="P19" i="19" s="1"/>
  <c r="J19" i="19"/>
  <c r="O18" i="19"/>
  <c r="L18" i="19"/>
  <c r="K18" i="19"/>
  <c r="P18" i="19" s="1"/>
  <c r="J18" i="19"/>
  <c r="H18" i="19"/>
  <c r="J14" i="19"/>
  <c r="I14" i="19"/>
  <c r="J13" i="19"/>
  <c r="I13" i="19"/>
  <c r="J12" i="19"/>
  <c r="I12" i="19"/>
  <c r="L11" i="19"/>
  <c r="J11" i="19"/>
  <c r="I11" i="19"/>
  <c r="H11" i="19"/>
  <c r="G11" i="19"/>
  <c r="J10" i="19"/>
  <c r="I10" i="19"/>
  <c r="H10" i="19"/>
  <c r="G10" i="19"/>
  <c r="L46" i="10"/>
  <c r="K46" i="10"/>
  <c r="J46" i="10"/>
  <c r="L45" i="10"/>
  <c r="K45" i="10"/>
  <c r="J45" i="10"/>
  <c r="L44" i="10"/>
  <c r="K44" i="10"/>
  <c r="J44" i="10"/>
  <c r="L43" i="10"/>
  <c r="K43" i="10"/>
  <c r="J43" i="10"/>
  <c r="L42" i="10"/>
  <c r="K42" i="10"/>
  <c r="J42" i="10"/>
  <c r="L41" i="10"/>
  <c r="K41" i="10"/>
  <c r="J41" i="10"/>
  <c r="L40" i="10"/>
  <c r="K40" i="10"/>
  <c r="J40" i="10"/>
  <c r="L39" i="10"/>
  <c r="K39" i="10"/>
  <c r="J39" i="10"/>
  <c r="L38" i="10"/>
  <c r="K38" i="10"/>
  <c r="J38" i="10"/>
  <c r="L37" i="10"/>
  <c r="K37" i="10"/>
  <c r="J37" i="10"/>
  <c r="H37" i="10"/>
  <c r="L36" i="10"/>
  <c r="K36" i="10"/>
  <c r="J36" i="10"/>
  <c r="L35" i="10"/>
  <c r="K35" i="10"/>
  <c r="J35" i="10"/>
  <c r="L34" i="10"/>
  <c r="K34" i="10"/>
  <c r="J34" i="10"/>
  <c r="L33" i="10"/>
  <c r="K33" i="10"/>
  <c r="J33" i="10"/>
  <c r="H33" i="10"/>
  <c r="L32" i="10"/>
  <c r="K32" i="10"/>
  <c r="J32" i="10"/>
  <c r="L31" i="10"/>
  <c r="K31" i="10"/>
  <c r="J31" i="10"/>
  <c r="L30" i="10"/>
  <c r="K30" i="10"/>
  <c r="J30" i="10"/>
  <c r="L29" i="10"/>
  <c r="K29" i="10"/>
  <c r="J29" i="10"/>
  <c r="H29" i="10"/>
  <c r="L28" i="10"/>
  <c r="K28" i="10"/>
  <c r="J28" i="10"/>
  <c r="L27" i="10"/>
  <c r="K27" i="10"/>
  <c r="J27" i="10"/>
  <c r="L26" i="10"/>
  <c r="K26" i="10"/>
  <c r="J26" i="10"/>
  <c r="L25" i="10"/>
  <c r="K25" i="10"/>
  <c r="J25" i="10"/>
  <c r="L24" i="10"/>
  <c r="K24" i="10"/>
  <c r="J24" i="10"/>
  <c r="L23" i="10"/>
  <c r="K23" i="10"/>
  <c r="J23" i="10"/>
  <c r="L22" i="10"/>
  <c r="K22" i="10"/>
  <c r="J22" i="10"/>
  <c r="L21" i="10"/>
  <c r="K21" i="10"/>
  <c r="P21" i="10" s="1"/>
  <c r="J21" i="10"/>
  <c r="O20" i="10"/>
  <c r="O21" i="10" s="1"/>
  <c r="O22" i="10" s="1"/>
  <c r="O23" i="10" s="1"/>
  <c r="L20" i="10"/>
  <c r="K20" i="10"/>
  <c r="P20" i="10" s="1"/>
  <c r="J20" i="10"/>
  <c r="H20" i="10"/>
  <c r="O19" i="10"/>
  <c r="L19" i="10"/>
  <c r="K19" i="10"/>
  <c r="P19" i="10" s="1"/>
  <c r="J19" i="10"/>
  <c r="O18" i="10"/>
  <c r="L18" i="10"/>
  <c r="K18" i="10"/>
  <c r="P18" i="10" s="1"/>
  <c r="J18" i="10"/>
  <c r="H18" i="10"/>
  <c r="J14" i="10"/>
  <c r="I14" i="10"/>
  <c r="J13" i="10"/>
  <c r="I13" i="10"/>
  <c r="J12" i="10"/>
  <c r="I12" i="10"/>
  <c r="L11" i="10"/>
  <c r="J11" i="10"/>
  <c r="I11" i="10"/>
  <c r="H11" i="10"/>
  <c r="G11" i="10"/>
  <c r="J10" i="10"/>
  <c r="I10" i="10"/>
  <c r="H10" i="10"/>
  <c r="G10" i="10"/>
  <c r="L38" i="18"/>
  <c r="K38" i="18"/>
  <c r="J38" i="18"/>
  <c r="L37" i="18"/>
  <c r="K37" i="18"/>
  <c r="J37" i="18"/>
  <c r="H37" i="18"/>
  <c r="L36" i="18"/>
  <c r="K36" i="18"/>
  <c r="J36" i="18"/>
  <c r="L35" i="18"/>
  <c r="K35" i="18"/>
  <c r="J35" i="18"/>
  <c r="H35" i="18"/>
  <c r="P33" i="18"/>
  <c r="P32" i="18"/>
  <c r="H30" i="18"/>
  <c r="H20" i="18"/>
  <c r="O18" i="18"/>
  <c r="P18" i="18" s="1"/>
  <c r="H18" i="18"/>
  <c r="J14" i="18"/>
  <c r="I14" i="18"/>
  <c r="L11" i="18"/>
  <c r="H11" i="18"/>
  <c r="G11" i="18"/>
  <c r="J10" i="18"/>
  <c r="I10" i="18"/>
  <c r="H10" i="18"/>
  <c r="G10" i="18"/>
  <c r="L30" i="17"/>
  <c r="K30" i="17"/>
  <c r="J30" i="17"/>
  <c r="L29" i="17"/>
  <c r="K29" i="17"/>
  <c r="J29" i="17"/>
  <c r="H29" i="17"/>
  <c r="L28" i="17"/>
  <c r="K28" i="17"/>
  <c r="J28" i="17"/>
  <c r="L27" i="17"/>
  <c r="K27" i="17"/>
  <c r="J27" i="17"/>
  <c r="H27" i="17"/>
  <c r="L26" i="17"/>
  <c r="K26" i="17"/>
  <c r="J26" i="17"/>
  <c r="L25" i="17"/>
  <c r="K25" i="17"/>
  <c r="J25" i="17"/>
  <c r="H25" i="17"/>
  <c r="L24" i="17"/>
  <c r="K24" i="17"/>
  <c r="J24" i="17"/>
  <c r="H21" i="17"/>
  <c r="O19" i="17"/>
  <c r="P19" i="17" s="1"/>
  <c r="O18" i="17"/>
  <c r="L18" i="17"/>
  <c r="K18" i="17"/>
  <c r="P18" i="17" s="1"/>
  <c r="H18" i="17"/>
  <c r="L11" i="17"/>
  <c r="H11" i="17"/>
  <c r="G11" i="17"/>
  <c r="J10" i="17"/>
  <c r="I10" i="17"/>
  <c r="H10" i="17"/>
  <c r="G10" i="17"/>
  <c r="L28" i="16"/>
  <c r="K28" i="16"/>
  <c r="J28" i="16"/>
  <c r="L27" i="16"/>
  <c r="K27" i="16"/>
  <c r="J27" i="16"/>
  <c r="H27" i="16"/>
  <c r="L26" i="16"/>
  <c r="K26" i="16"/>
  <c r="P25" i="16"/>
  <c r="H24" i="16"/>
  <c r="H22" i="16"/>
  <c r="P20" i="16"/>
  <c r="H20" i="16"/>
  <c r="P18" i="16"/>
  <c r="O18" i="16"/>
  <c r="O19" i="16" s="1"/>
  <c r="H18" i="16"/>
  <c r="J14" i="16"/>
  <c r="I14" i="16"/>
  <c r="J13" i="16"/>
  <c r="I13" i="16"/>
  <c r="J12" i="16"/>
  <c r="I12" i="16"/>
  <c r="L11" i="16"/>
  <c r="J11" i="16"/>
  <c r="I11" i="16"/>
  <c r="H11" i="16"/>
  <c r="G11" i="16"/>
  <c r="J10" i="16"/>
  <c r="I10" i="16"/>
  <c r="H10" i="16"/>
  <c r="G10" i="16"/>
  <c r="L42" i="14"/>
  <c r="K42" i="14"/>
  <c r="J42" i="14"/>
  <c r="J41" i="14"/>
  <c r="J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J33" i="14"/>
  <c r="L32" i="14"/>
  <c r="K32" i="14"/>
  <c r="J32" i="14"/>
  <c r="H32" i="14"/>
  <c r="L31" i="14"/>
  <c r="K31" i="14"/>
  <c r="J31" i="14"/>
  <c r="L30" i="14"/>
  <c r="K30" i="14"/>
  <c r="J30" i="14"/>
  <c r="H30" i="14"/>
  <c r="L29" i="14"/>
  <c r="K29" i="14"/>
  <c r="J29" i="14"/>
  <c r="L28" i="14"/>
  <c r="K28" i="14"/>
  <c r="J28" i="14"/>
  <c r="H28" i="14"/>
  <c r="L27" i="14"/>
  <c r="K27" i="14"/>
  <c r="J27" i="14"/>
  <c r="J26" i="14"/>
  <c r="J25" i="14"/>
  <c r="J24" i="14"/>
  <c r="J23" i="14"/>
  <c r="J22" i="14"/>
  <c r="J21" i="14"/>
  <c r="H21" i="14"/>
  <c r="J19" i="14"/>
  <c r="O18" i="14"/>
  <c r="O19" i="14" s="1"/>
  <c r="L18" i="14"/>
  <c r="K18" i="14"/>
  <c r="P18" i="14" s="1"/>
  <c r="Q18" i="14" s="1"/>
  <c r="Q43" i="14" s="1"/>
  <c r="H18" i="14"/>
  <c r="J14" i="14"/>
  <c r="I14" i="14"/>
  <c r="J13" i="14"/>
  <c r="I13" i="14"/>
  <c r="J12" i="14"/>
  <c r="L11" i="14"/>
  <c r="H11" i="14"/>
  <c r="G11" i="14"/>
  <c r="J10" i="14"/>
  <c r="I10" i="14"/>
  <c r="H10" i="14"/>
  <c r="G10" i="14"/>
  <c r="L40" i="11"/>
  <c r="K40" i="11"/>
  <c r="P40" i="11" s="1"/>
  <c r="J40" i="11"/>
  <c r="L39" i="11"/>
  <c r="K39" i="11"/>
  <c r="L38" i="11"/>
  <c r="K38" i="11"/>
  <c r="L37" i="11"/>
  <c r="K37" i="11"/>
  <c r="L36" i="11"/>
  <c r="K36" i="11"/>
  <c r="H36" i="11"/>
  <c r="L35" i="11"/>
  <c r="K35" i="11"/>
  <c r="L34" i="11"/>
  <c r="H34" i="11"/>
  <c r="L33" i="11"/>
  <c r="K33" i="11"/>
  <c r="L32" i="11"/>
  <c r="P32" i="11" s="1"/>
  <c r="Q32" i="11" s="1"/>
  <c r="L31" i="11"/>
  <c r="K31" i="11"/>
  <c r="H31" i="11"/>
  <c r="H20" i="11"/>
  <c r="L19" i="11"/>
  <c r="K19" i="11"/>
  <c r="O18" i="11"/>
  <c r="O19" i="11" s="1"/>
  <c r="O20" i="11" s="1"/>
  <c r="L18" i="11"/>
  <c r="K18" i="11"/>
  <c r="H18" i="11"/>
  <c r="J14" i="11"/>
  <c r="I14" i="11"/>
  <c r="J13" i="11"/>
  <c r="I13" i="11"/>
  <c r="L11" i="11"/>
  <c r="H11" i="11"/>
  <c r="G11" i="11"/>
  <c r="J10" i="11"/>
  <c r="I10" i="11"/>
  <c r="H10" i="11"/>
  <c r="G10" i="11"/>
  <c r="L32" i="12"/>
  <c r="L30" i="12"/>
  <c r="K30" i="12"/>
  <c r="J30" i="12"/>
  <c r="L29" i="12"/>
  <c r="K29" i="12"/>
  <c r="J29" i="12"/>
  <c r="H29" i="12"/>
  <c r="N27" i="12"/>
  <c r="L25" i="12"/>
  <c r="K25" i="12"/>
  <c r="J25" i="12"/>
  <c r="L23" i="12"/>
  <c r="K23" i="12"/>
  <c r="J23" i="12"/>
  <c r="H23" i="12"/>
  <c r="L22" i="12"/>
  <c r="K22" i="12"/>
  <c r="J22" i="12"/>
  <c r="L21" i="12"/>
  <c r="K21" i="12"/>
  <c r="J21" i="12"/>
  <c r="H21" i="12"/>
  <c r="L20" i="12"/>
  <c r="K20" i="12"/>
  <c r="J20" i="12"/>
  <c r="L19" i="12"/>
  <c r="K19" i="12"/>
  <c r="P19" i="12" s="1"/>
  <c r="J19" i="12"/>
  <c r="H19" i="12"/>
  <c r="O18" i="12"/>
  <c r="O19" i="12" s="1"/>
  <c r="O20" i="12" s="1"/>
  <c r="L18" i="12"/>
  <c r="K18" i="12"/>
  <c r="J18" i="12"/>
  <c r="P17" i="12"/>
  <c r="O17" i="12"/>
  <c r="L17" i="12"/>
  <c r="K17" i="12"/>
  <c r="H17" i="12"/>
  <c r="J13" i="12"/>
  <c r="I13" i="12"/>
  <c r="L11" i="12"/>
  <c r="H11" i="12"/>
  <c r="G11" i="12"/>
  <c r="J10" i="12"/>
  <c r="I10" i="12"/>
  <c r="H10" i="12"/>
  <c r="G10" i="12"/>
  <c r="R18" i="15" l="1"/>
  <c r="X18" i="15" s="1"/>
  <c r="AC19" i="15"/>
  <c r="E72" i="15"/>
  <c r="R17" i="15"/>
  <c r="X17" i="15" s="1"/>
  <c r="AC18" i="13"/>
  <c r="R18" i="13" s="1"/>
  <c r="X17" i="13"/>
  <c r="E16" i="13" s="1"/>
  <c r="E70" i="13" s="1"/>
  <c r="AC18" i="6"/>
  <c r="R17" i="6"/>
  <c r="X17" i="6" s="1"/>
  <c r="E72" i="6"/>
  <c r="R16" i="6"/>
  <c r="X16" i="6" s="1"/>
  <c r="AC18" i="7"/>
  <c r="R17" i="7"/>
  <c r="X17" i="7" s="1"/>
  <c r="E72" i="7"/>
  <c r="R18" i="21"/>
  <c r="X18" i="21" s="1"/>
  <c r="AC19" i="21"/>
  <c r="E72" i="21"/>
  <c r="R17" i="21"/>
  <c r="X17" i="21" s="1"/>
  <c r="P22" i="22"/>
  <c r="O23" i="22"/>
  <c r="O24" i="20"/>
  <c r="O25" i="20" s="1"/>
  <c r="O26" i="20" s="1"/>
  <c r="O27" i="20" s="1"/>
  <c r="P23" i="20"/>
  <c r="P22" i="20"/>
  <c r="O24" i="19"/>
  <c r="O25" i="19" s="1"/>
  <c r="O26" i="19" s="1"/>
  <c r="O27" i="19" s="1"/>
  <c r="P23" i="19"/>
  <c r="P22" i="19"/>
  <c r="P24" i="10"/>
  <c r="O24" i="10"/>
  <c r="O25" i="10" s="1"/>
  <c r="O26" i="10" s="1"/>
  <c r="O27" i="10" s="1"/>
  <c r="P23" i="10"/>
  <c r="P22" i="10"/>
  <c r="P26" i="10"/>
  <c r="O19" i="18"/>
  <c r="O21" i="17"/>
  <c r="P19" i="16"/>
  <c r="O21" i="16"/>
  <c r="O20" i="14"/>
  <c r="P19" i="14"/>
  <c r="O21" i="11"/>
  <c r="P20" i="11"/>
  <c r="P19" i="11"/>
  <c r="Q19" i="11" s="1"/>
  <c r="P18" i="11"/>
  <c r="Q18" i="11" s="1"/>
  <c r="O21" i="12"/>
  <c r="O22" i="12" s="1"/>
  <c r="O23" i="12" s="1"/>
  <c r="O24" i="12" s="1"/>
  <c r="P20" i="12"/>
  <c r="P23" i="12"/>
  <c r="P18" i="12"/>
  <c r="E73" i="15" l="1"/>
  <c r="O66" i="15" s="1"/>
  <c r="AC20" i="15"/>
  <c r="R19" i="15"/>
  <c r="X19" i="15" s="1"/>
  <c r="X18" i="13"/>
  <c r="AC19" i="13"/>
  <c r="E73" i="6"/>
  <c r="O66" i="6" s="1"/>
  <c r="R18" i="6"/>
  <c r="X18" i="6" s="1"/>
  <c r="AC19" i="6"/>
  <c r="E73" i="7"/>
  <c r="O66" i="7" s="1"/>
  <c r="R18" i="7"/>
  <c r="X18" i="7" s="1"/>
  <c r="AC19" i="7"/>
  <c r="E73" i="21"/>
  <c r="O66" i="21" s="1"/>
  <c r="AC20" i="21"/>
  <c r="R19" i="21"/>
  <c r="X19" i="21" s="1"/>
  <c r="O24" i="22"/>
  <c r="P23" i="22"/>
  <c r="O28" i="20"/>
  <c r="P27" i="20"/>
  <c r="P24" i="20"/>
  <c r="P26" i="20"/>
  <c r="P25" i="20"/>
  <c r="P26" i="19"/>
  <c r="P25" i="19"/>
  <c r="P24" i="19"/>
  <c r="O28" i="19"/>
  <c r="P27" i="19"/>
  <c r="O28" i="10"/>
  <c r="P27" i="10"/>
  <c r="P25" i="10"/>
  <c r="O20" i="18"/>
  <c r="P19" i="18"/>
  <c r="O22" i="17"/>
  <c r="P21" i="17"/>
  <c r="P21" i="16"/>
  <c r="O22" i="16"/>
  <c r="P20" i="14"/>
  <c r="O21" i="14"/>
  <c r="Q40" i="11"/>
  <c r="P21" i="11"/>
  <c r="O22" i="11"/>
  <c r="O25" i="12"/>
  <c r="P24" i="12"/>
  <c r="P21" i="12"/>
  <c r="P22" i="12"/>
  <c r="AC21" i="15" l="1"/>
  <c r="R20" i="15"/>
  <c r="X20" i="15" s="1"/>
  <c r="AC20" i="13"/>
  <c r="R19" i="13"/>
  <c r="X19" i="13" s="1"/>
  <c r="AC20" i="6"/>
  <c r="R19" i="6"/>
  <c r="X19" i="6" s="1"/>
  <c r="AC20" i="7"/>
  <c r="R19" i="7"/>
  <c r="X19" i="7" s="1"/>
  <c r="AC21" i="21"/>
  <c r="R20" i="21"/>
  <c r="X20" i="21" s="1"/>
  <c r="O25" i="22"/>
  <c r="P24" i="22"/>
  <c r="O29" i="20"/>
  <c r="P28" i="20"/>
  <c r="O29" i="19"/>
  <c r="P28" i="19"/>
  <c r="O29" i="10"/>
  <c r="P28" i="10"/>
  <c r="O21" i="18"/>
  <c r="P20" i="18"/>
  <c r="P22" i="17"/>
  <c r="O23" i="17"/>
  <c r="O23" i="16"/>
  <c r="P22" i="16"/>
  <c r="P21" i="14"/>
  <c r="O22" i="14"/>
  <c r="O23" i="11"/>
  <c r="P22" i="11"/>
  <c r="O26" i="12"/>
  <c r="P25" i="12"/>
  <c r="AC22" i="15" l="1"/>
  <c r="R21" i="15"/>
  <c r="X21" i="15" s="1"/>
  <c r="AC21" i="13"/>
  <c r="R20" i="13"/>
  <c r="X20" i="13" s="1"/>
  <c r="AC21" i="6"/>
  <c r="R20" i="6"/>
  <c r="X20" i="6" s="1"/>
  <c r="AC21" i="7"/>
  <c r="R20" i="7"/>
  <c r="X20" i="7" s="1"/>
  <c r="AC22" i="21"/>
  <c r="R21" i="21"/>
  <c r="X21" i="21" s="1"/>
  <c r="O26" i="22"/>
  <c r="P25" i="22"/>
  <c r="O30" i="20"/>
  <c r="P29" i="20"/>
  <c r="O30" i="19"/>
  <c r="P29" i="19"/>
  <c r="O30" i="10"/>
  <c r="P29" i="10"/>
  <c r="O22" i="18"/>
  <c r="P21" i="18"/>
  <c r="O24" i="17"/>
  <c r="P23" i="17"/>
  <c r="O24" i="16"/>
  <c r="P23" i="16"/>
  <c r="O23" i="14"/>
  <c r="P22" i="14"/>
  <c r="P23" i="11"/>
  <c r="O24" i="11"/>
  <c r="P26" i="12"/>
  <c r="O27" i="12"/>
  <c r="R22" i="15" l="1"/>
  <c r="X22" i="15" s="1"/>
  <c r="AC23" i="15"/>
  <c r="AC22" i="13"/>
  <c r="R21" i="13"/>
  <c r="X21" i="13" s="1"/>
  <c r="AC22" i="6"/>
  <c r="R21" i="6"/>
  <c r="X21" i="6" s="1"/>
  <c r="AC22" i="7"/>
  <c r="R21" i="7"/>
  <c r="X21" i="7" s="1"/>
  <c r="R22" i="21"/>
  <c r="X22" i="21" s="1"/>
  <c r="AC23" i="21"/>
  <c r="O27" i="22"/>
  <c r="P26" i="22"/>
  <c r="O31" i="20"/>
  <c r="P30" i="20"/>
  <c r="O31" i="19"/>
  <c r="P30" i="19"/>
  <c r="O31" i="10"/>
  <c r="P30" i="10"/>
  <c r="O23" i="18"/>
  <c r="P22" i="18"/>
  <c r="O25" i="17"/>
  <c r="P24" i="17"/>
  <c r="O26" i="16"/>
  <c r="P24" i="16"/>
  <c r="O24" i="14"/>
  <c r="P23" i="14"/>
  <c r="O25" i="11"/>
  <c r="P24" i="11"/>
  <c r="O28" i="12"/>
  <c r="P27" i="12"/>
  <c r="AC24" i="15" l="1"/>
  <c r="R23" i="15"/>
  <c r="X23" i="15" s="1"/>
  <c r="R22" i="13"/>
  <c r="X22" i="13" s="1"/>
  <c r="AC23" i="13"/>
  <c r="R22" i="6"/>
  <c r="X22" i="6" s="1"/>
  <c r="AC23" i="6"/>
  <c r="R22" i="7"/>
  <c r="X22" i="7" s="1"/>
  <c r="AC23" i="7"/>
  <c r="AC24" i="21"/>
  <c r="R23" i="21"/>
  <c r="X23" i="21" s="1"/>
  <c r="O28" i="22"/>
  <c r="P27" i="22"/>
  <c r="O32" i="20"/>
  <c r="P31" i="20"/>
  <c r="O32" i="19"/>
  <c r="P31" i="19"/>
  <c r="O32" i="10"/>
  <c r="P31" i="10"/>
  <c r="O24" i="18"/>
  <c r="P23" i="18"/>
  <c r="O26" i="17"/>
  <c r="P25" i="17"/>
  <c r="O27" i="16"/>
  <c r="P26" i="16"/>
  <c r="P24" i="14"/>
  <c r="O25" i="14"/>
  <c r="P25" i="11"/>
  <c r="O26" i="11"/>
  <c r="P28" i="12"/>
  <c r="O29" i="12"/>
  <c r="AC25" i="15" l="1"/>
  <c r="R24" i="15"/>
  <c r="X24" i="15" s="1"/>
  <c r="AC24" i="13"/>
  <c r="R23" i="13"/>
  <c r="X23" i="13" s="1"/>
  <c r="AC24" i="6"/>
  <c r="R23" i="6"/>
  <c r="X23" i="6" s="1"/>
  <c r="AC24" i="7"/>
  <c r="R23" i="7"/>
  <c r="X23" i="7" s="1"/>
  <c r="AC25" i="21"/>
  <c r="R24" i="21"/>
  <c r="X24" i="21" s="1"/>
  <c r="O29" i="22"/>
  <c r="P28" i="22"/>
  <c r="O33" i="20"/>
  <c r="P32" i="20"/>
  <c r="O33" i="19"/>
  <c r="P32" i="19"/>
  <c r="O33" i="10"/>
  <c r="P32" i="10"/>
  <c r="O25" i="18"/>
  <c r="P24" i="18"/>
  <c r="O27" i="17"/>
  <c r="P26" i="17"/>
  <c r="O28" i="16"/>
  <c r="P28" i="16" s="1"/>
  <c r="P27" i="16"/>
  <c r="P25" i="14"/>
  <c r="O26" i="14"/>
  <c r="O27" i="11"/>
  <c r="P26" i="11"/>
  <c r="O30" i="12"/>
  <c r="P30" i="12" s="1"/>
  <c r="P29" i="12"/>
  <c r="AC26" i="15" l="1"/>
  <c r="R25" i="15"/>
  <c r="X25" i="15" s="1"/>
  <c r="AC25" i="13"/>
  <c r="R24" i="13"/>
  <c r="X24" i="13" s="1"/>
  <c r="AC25" i="6"/>
  <c r="R24" i="6"/>
  <c r="X24" i="6" s="1"/>
  <c r="AC25" i="7"/>
  <c r="R24" i="7"/>
  <c r="X24" i="7" s="1"/>
  <c r="AC26" i="21"/>
  <c r="R25" i="21"/>
  <c r="X25" i="21" s="1"/>
  <c r="O30" i="22"/>
  <c r="P29" i="22"/>
  <c r="O34" i="20"/>
  <c r="P33" i="20"/>
  <c r="O34" i="19"/>
  <c r="P33" i="19"/>
  <c r="O34" i="10"/>
  <c r="P33" i="10"/>
  <c r="O26" i="18"/>
  <c r="P25" i="18"/>
  <c r="O28" i="17"/>
  <c r="P27" i="17"/>
  <c r="O27" i="14"/>
  <c r="P26" i="14"/>
  <c r="P27" i="11"/>
  <c r="O28" i="11"/>
  <c r="R26" i="15" l="1"/>
  <c r="X26" i="15" s="1"/>
  <c r="AC27" i="15"/>
  <c r="AC26" i="13"/>
  <c r="R25" i="13"/>
  <c r="X25" i="13" s="1"/>
  <c r="AC26" i="6"/>
  <c r="R25" i="6"/>
  <c r="X25" i="6" s="1"/>
  <c r="AC26" i="7"/>
  <c r="R25" i="7"/>
  <c r="X25" i="7" s="1"/>
  <c r="R26" i="21"/>
  <c r="X26" i="21" s="1"/>
  <c r="AC27" i="21"/>
  <c r="O31" i="22"/>
  <c r="P30" i="22"/>
  <c r="O35" i="20"/>
  <c r="P34" i="20"/>
  <c r="O35" i="19"/>
  <c r="P34" i="19"/>
  <c r="O35" i="10"/>
  <c r="P34" i="10"/>
  <c r="O27" i="18"/>
  <c r="P26" i="18"/>
  <c r="O29" i="17"/>
  <c r="P28" i="17"/>
  <c r="O28" i="14"/>
  <c r="P27" i="14"/>
  <c r="O29" i="11"/>
  <c r="P28" i="11"/>
  <c r="AC28" i="15" l="1"/>
  <c r="R27" i="15"/>
  <c r="X27" i="15" s="1"/>
  <c r="R26" i="13"/>
  <c r="X26" i="13" s="1"/>
  <c r="AC27" i="13"/>
  <c r="R26" i="6"/>
  <c r="X26" i="6" s="1"/>
  <c r="AC27" i="6"/>
  <c r="R26" i="7"/>
  <c r="X26" i="7" s="1"/>
  <c r="AC27" i="7"/>
  <c r="AC28" i="21"/>
  <c r="R27" i="21"/>
  <c r="X27" i="21" s="1"/>
  <c r="O32" i="22"/>
  <c r="P31" i="22"/>
  <c r="O36" i="20"/>
  <c r="P35" i="20"/>
  <c r="O36" i="19"/>
  <c r="P35" i="19"/>
  <c r="O36" i="10"/>
  <c r="P35" i="10"/>
  <c r="O28" i="18"/>
  <c r="P27" i="18"/>
  <c r="O30" i="17"/>
  <c r="P30" i="17" s="1"/>
  <c r="P29" i="17"/>
  <c r="O29" i="14"/>
  <c r="P28" i="14"/>
  <c r="P29" i="11"/>
  <c r="O30" i="11"/>
  <c r="AC29" i="15" l="1"/>
  <c r="R28" i="15"/>
  <c r="X28" i="15" s="1"/>
  <c r="AC28" i="13"/>
  <c r="R27" i="13"/>
  <c r="X27" i="13" s="1"/>
  <c r="AC28" i="6"/>
  <c r="R27" i="6"/>
  <c r="X27" i="6" s="1"/>
  <c r="AC28" i="7"/>
  <c r="R27" i="7"/>
  <c r="X27" i="7" s="1"/>
  <c r="AC29" i="21"/>
  <c r="R28" i="21"/>
  <c r="X28" i="21" s="1"/>
  <c r="O33" i="22"/>
  <c r="P32" i="22"/>
  <c r="O37" i="20"/>
  <c r="P36" i="20"/>
  <c r="O37" i="19"/>
  <c r="P36" i="19"/>
  <c r="O37" i="10"/>
  <c r="P36" i="10"/>
  <c r="O30" i="18"/>
  <c r="P28" i="18"/>
  <c r="O30" i="14"/>
  <c r="P29" i="14"/>
  <c r="O31" i="11"/>
  <c r="P30" i="11"/>
  <c r="AC30" i="15" l="1"/>
  <c r="R29" i="15"/>
  <c r="X29" i="15" s="1"/>
  <c r="AC29" i="13"/>
  <c r="R28" i="13"/>
  <c r="X28" i="13" s="1"/>
  <c r="AC29" i="6"/>
  <c r="R28" i="6"/>
  <c r="X28" i="6" s="1"/>
  <c r="AC29" i="7"/>
  <c r="R28" i="7"/>
  <c r="X28" i="7" s="1"/>
  <c r="AC30" i="21"/>
  <c r="R29" i="21"/>
  <c r="X29" i="21" s="1"/>
  <c r="O34" i="22"/>
  <c r="P33" i="22"/>
  <c r="O38" i="20"/>
  <c r="P37" i="20"/>
  <c r="O38" i="19"/>
  <c r="P37" i="19"/>
  <c r="O38" i="10"/>
  <c r="P37" i="10"/>
  <c r="P30" i="18"/>
  <c r="O31" i="18"/>
  <c r="O31" i="14"/>
  <c r="P30" i="14"/>
  <c r="O33" i="11"/>
  <c r="P31" i="11"/>
  <c r="R31" i="11" s="1"/>
  <c r="R30" i="15" l="1"/>
  <c r="X30" i="15" s="1"/>
  <c r="AC31" i="15"/>
  <c r="AC30" i="13"/>
  <c r="R29" i="13"/>
  <c r="X29" i="13" s="1"/>
  <c r="G23" i="13" s="1"/>
  <c r="G70" i="13" s="1"/>
  <c r="AC30" i="6"/>
  <c r="R29" i="6"/>
  <c r="X29" i="6" s="1"/>
  <c r="AC30" i="7"/>
  <c r="R29" i="7"/>
  <c r="X29" i="7" s="1"/>
  <c r="R30" i="21"/>
  <c r="X30" i="21" s="1"/>
  <c r="AC31" i="21"/>
  <c r="O35" i="22"/>
  <c r="P34" i="22"/>
  <c r="O39" i="20"/>
  <c r="P38" i="20"/>
  <c r="O39" i="19"/>
  <c r="P38" i="19"/>
  <c r="O39" i="10"/>
  <c r="P38" i="10"/>
  <c r="P31" i="18"/>
  <c r="O34" i="18"/>
  <c r="O32" i="14"/>
  <c r="P31" i="14"/>
  <c r="O34" i="11"/>
  <c r="P33" i="11"/>
  <c r="G71" i="13" l="1"/>
  <c r="E72" i="13" s="1"/>
  <c r="O66" i="13" s="1"/>
  <c r="AC32" i="15"/>
  <c r="R31" i="15"/>
  <c r="X31" i="15" s="1"/>
  <c r="X30" i="13"/>
  <c r="AC31" i="13"/>
  <c r="R30" i="6"/>
  <c r="X30" i="6" s="1"/>
  <c r="AC31" i="6"/>
  <c r="R30" i="7"/>
  <c r="X30" i="7" s="1"/>
  <c r="AC31" i="7"/>
  <c r="AC32" i="21"/>
  <c r="R31" i="21"/>
  <c r="X31" i="21" s="1"/>
  <c r="O36" i="22"/>
  <c r="P35" i="22"/>
  <c r="O40" i="20"/>
  <c r="P39" i="20"/>
  <c r="O40" i="19"/>
  <c r="P39" i="19"/>
  <c r="O40" i="10"/>
  <c r="P39" i="10"/>
  <c r="O35" i="18"/>
  <c r="O37" i="18"/>
  <c r="P37" i="18" s="1"/>
  <c r="P34" i="18"/>
  <c r="O33" i="14"/>
  <c r="P32" i="14"/>
  <c r="R32" i="14" s="1"/>
  <c r="O35" i="11"/>
  <c r="P34" i="11"/>
  <c r="R34" i="11" s="1"/>
  <c r="AC33" i="15" l="1"/>
  <c r="R32" i="15"/>
  <c r="X32" i="15" s="1"/>
  <c r="AC32" i="13"/>
  <c r="R31" i="13"/>
  <c r="X31" i="13" s="1"/>
  <c r="AC32" i="6"/>
  <c r="R31" i="6"/>
  <c r="X31" i="6" s="1"/>
  <c r="AC32" i="7"/>
  <c r="R31" i="7"/>
  <c r="X31" i="7" s="1"/>
  <c r="AC33" i="21"/>
  <c r="R32" i="21"/>
  <c r="X32" i="21" s="1"/>
  <c r="P36" i="22"/>
  <c r="O37" i="22"/>
  <c r="O41" i="20"/>
  <c r="P40" i="20"/>
  <c r="O41" i="19"/>
  <c r="P40" i="19"/>
  <c r="O41" i="10"/>
  <c r="P40" i="10"/>
  <c r="O36" i="18"/>
  <c r="P36" i="18" s="1"/>
  <c r="O38" i="18"/>
  <c r="P38" i="18" s="1"/>
  <c r="P35" i="18"/>
  <c r="O34" i="14"/>
  <c r="P33" i="14"/>
  <c r="R33" i="14" s="1"/>
  <c r="O36" i="11"/>
  <c r="P35" i="11"/>
  <c r="AC34" i="15" l="1"/>
  <c r="R33" i="15"/>
  <c r="X33" i="15" s="1"/>
  <c r="AC33" i="13"/>
  <c r="R32" i="13"/>
  <c r="X32" i="13" s="1"/>
  <c r="AC33" i="6"/>
  <c r="R32" i="6"/>
  <c r="X32" i="6" s="1"/>
  <c r="AC33" i="7"/>
  <c r="R32" i="7"/>
  <c r="X32" i="7" s="1"/>
  <c r="AC34" i="21"/>
  <c r="R33" i="21"/>
  <c r="X33" i="21" s="1"/>
  <c r="O38" i="22"/>
  <c r="P37" i="22"/>
  <c r="O42" i="20"/>
  <c r="P41" i="20"/>
  <c r="O42" i="19"/>
  <c r="P41" i="19"/>
  <c r="O42" i="10"/>
  <c r="P41" i="10"/>
  <c r="O35" i="14"/>
  <c r="P34" i="14"/>
  <c r="R34" i="14" s="1"/>
  <c r="O37" i="11"/>
  <c r="P36" i="11"/>
  <c r="R36" i="11" s="1"/>
  <c r="R34" i="15" l="1"/>
  <c r="X34" i="15" s="1"/>
  <c r="AC35" i="15"/>
  <c r="AC34" i="13"/>
  <c r="R33" i="13"/>
  <c r="X33" i="13" s="1"/>
  <c r="AC34" i="6"/>
  <c r="R33" i="6"/>
  <c r="X33" i="6" s="1"/>
  <c r="AC34" i="7"/>
  <c r="R33" i="7"/>
  <c r="X33" i="7" s="1"/>
  <c r="R34" i="21"/>
  <c r="X34" i="21" s="1"/>
  <c r="AC35" i="21"/>
  <c r="O39" i="22"/>
  <c r="P38" i="22"/>
  <c r="O43" i="20"/>
  <c r="P42" i="20"/>
  <c r="O43" i="19"/>
  <c r="P42" i="19"/>
  <c r="O43" i="10"/>
  <c r="P42" i="10"/>
  <c r="O36" i="14"/>
  <c r="P35" i="14"/>
  <c r="R35" i="14" s="1"/>
  <c r="O38" i="11"/>
  <c r="P37" i="11"/>
  <c r="R37" i="11" s="1"/>
  <c r="AC36" i="15" l="1"/>
  <c r="R35" i="15"/>
  <c r="X35" i="15" s="1"/>
  <c r="R34" i="13"/>
  <c r="X34" i="13" s="1"/>
  <c r="AC35" i="13"/>
  <c r="R34" i="6"/>
  <c r="X34" i="6" s="1"/>
  <c r="AC35" i="6"/>
  <c r="R34" i="7"/>
  <c r="X34" i="7" s="1"/>
  <c r="AC35" i="7"/>
  <c r="AC36" i="21"/>
  <c r="R35" i="21"/>
  <c r="X35" i="21" s="1"/>
  <c r="P39" i="22"/>
  <c r="O40" i="22"/>
  <c r="O44" i="20"/>
  <c r="P43" i="20"/>
  <c r="O44" i="19"/>
  <c r="P43" i="19"/>
  <c r="O44" i="10"/>
  <c r="P43" i="10"/>
  <c r="O37" i="14"/>
  <c r="P36" i="14"/>
  <c r="R36" i="14" s="1"/>
  <c r="O39" i="11"/>
  <c r="P39" i="11" s="1"/>
  <c r="R39" i="11" s="1"/>
  <c r="R40" i="11" s="1"/>
  <c r="P38" i="11"/>
  <c r="R38" i="11" s="1"/>
  <c r="S39" i="11" s="1"/>
  <c r="AC37" i="15" l="1"/>
  <c r="R36" i="15"/>
  <c r="X36" i="15" s="1"/>
  <c r="AC36" i="13"/>
  <c r="R35" i="13"/>
  <c r="X35" i="13" s="1"/>
  <c r="AC36" i="6"/>
  <c r="R35" i="6"/>
  <c r="X35" i="6" s="1"/>
  <c r="AC36" i="7"/>
  <c r="R35" i="7"/>
  <c r="X35" i="7" s="1"/>
  <c r="AC37" i="21"/>
  <c r="R36" i="21"/>
  <c r="X36" i="21" s="1"/>
  <c r="O41" i="22"/>
  <c r="P40" i="22"/>
  <c r="O45" i="20"/>
  <c r="P44" i="20"/>
  <c r="O45" i="19"/>
  <c r="P44" i="19"/>
  <c r="O45" i="10"/>
  <c r="P44" i="10"/>
  <c r="O38" i="14"/>
  <c r="P37" i="14"/>
  <c r="R37" i="14" s="1"/>
  <c r="R41" i="11"/>
  <c r="R42" i="11"/>
  <c r="AC38" i="15" l="1"/>
  <c r="R37" i="15"/>
  <c r="X37" i="15" s="1"/>
  <c r="AC37" i="13"/>
  <c r="R36" i="13"/>
  <c r="X36" i="13" s="1"/>
  <c r="AC37" i="6"/>
  <c r="R36" i="6"/>
  <c r="X36" i="6" s="1"/>
  <c r="AC37" i="7"/>
  <c r="R36" i="7"/>
  <c r="X36" i="7" s="1"/>
  <c r="AC38" i="21"/>
  <c r="R37" i="21"/>
  <c r="X37" i="21" s="1"/>
  <c r="O42" i="22"/>
  <c r="P41" i="22"/>
  <c r="O46" i="20"/>
  <c r="P46" i="20" s="1"/>
  <c r="P45" i="20"/>
  <c r="O46" i="19"/>
  <c r="P46" i="19" s="1"/>
  <c r="P45" i="19"/>
  <c r="O46" i="10"/>
  <c r="P46" i="10" s="1"/>
  <c r="P45" i="10"/>
  <c r="O39" i="14"/>
  <c r="P38" i="14"/>
  <c r="R38" i="14" s="1"/>
  <c r="R43" i="11"/>
  <c r="R44" i="11" s="1"/>
  <c r="R38" i="15" l="1"/>
  <c r="X38" i="15" s="1"/>
  <c r="AC39" i="15"/>
  <c r="AC38" i="13"/>
  <c r="R37" i="13"/>
  <c r="X37" i="13" s="1"/>
  <c r="AC38" i="6"/>
  <c r="R37" i="6"/>
  <c r="X37" i="6" s="1"/>
  <c r="AC38" i="7"/>
  <c r="R37" i="7"/>
  <c r="X37" i="7" s="1"/>
  <c r="R38" i="21"/>
  <c r="X38" i="21" s="1"/>
  <c r="AC39" i="21"/>
  <c r="O43" i="22"/>
  <c r="P42" i="22"/>
  <c r="O40" i="14"/>
  <c r="P39" i="14"/>
  <c r="R39" i="14" s="1"/>
  <c r="AC40" i="15" l="1"/>
  <c r="R39" i="15"/>
  <c r="X39" i="15" s="1"/>
  <c r="R38" i="13"/>
  <c r="X38" i="13" s="1"/>
  <c r="AC39" i="13"/>
  <c r="R38" i="6"/>
  <c r="X38" i="6" s="1"/>
  <c r="AC39" i="6"/>
  <c r="R38" i="7"/>
  <c r="X38" i="7" s="1"/>
  <c r="AC39" i="7"/>
  <c r="AC40" i="21"/>
  <c r="R39" i="21"/>
  <c r="X39" i="21" s="1"/>
  <c r="O44" i="22"/>
  <c r="P43" i="22"/>
  <c r="R43" i="14"/>
  <c r="S39" i="14"/>
  <c r="P40" i="14"/>
  <c r="O41" i="14"/>
  <c r="P41" i="14" s="1"/>
  <c r="AC41" i="15" l="1"/>
  <c r="R40" i="15"/>
  <c r="X40" i="15" s="1"/>
  <c r="AC40" i="13"/>
  <c r="R39" i="13"/>
  <c r="X39" i="13" s="1"/>
  <c r="AC40" i="6"/>
  <c r="R39" i="6"/>
  <c r="X39" i="6" s="1"/>
  <c r="AC40" i="7"/>
  <c r="R39" i="7"/>
  <c r="X39" i="7" s="1"/>
  <c r="AC41" i="21"/>
  <c r="R40" i="21"/>
  <c r="X40" i="21" s="1"/>
  <c r="O45" i="22"/>
  <c r="P44" i="22"/>
  <c r="R44" i="14"/>
  <c r="R45" i="14" s="1"/>
  <c r="AC42" i="15" l="1"/>
  <c r="R41" i="15"/>
  <c r="X41" i="15" s="1"/>
  <c r="AC41" i="13"/>
  <c r="R40" i="13"/>
  <c r="X40" i="13" s="1"/>
  <c r="AC41" i="6"/>
  <c r="R40" i="6"/>
  <c r="X40" i="6" s="1"/>
  <c r="AC41" i="7"/>
  <c r="R40" i="7"/>
  <c r="X40" i="7" s="1"/>
  <c r="AC42" i="21"/>
  <c r="R41" i="21"/>
  <c r="X41" i="21" s="1"/>
  <c r="O46" i="22"/>
  <c r="P46" i="22" s="1"/>
  <c r="P45" i="22"/>
  <c r="R46" i="14"/>
  <c r="R47" i="14" s="1"/>
  <c r="R42" i="15" l="1"/>
  <c r="X42" i="15" s="1"/>
  <c r="AC43" i="15"/>
  <c r="AC42" i="13"/>
  <c r="R41" i="13"/>
  <c r="X41" i="13" s="1"/>
  <c r="AC42" i="6"/>
  <c r="R41" i="6"/>
  <c r="X41" i="6" s="1"/>
  <c r="AC42" i="7"/>
  <c r="R41" i="7"/>
  <c r="X41" i="7" s="1"/>
  <c r="R42" i="21"/>
  <c r="X42" i="21" s="1"/>
  <c r="AC43" i="21"/>
  <c r="O70" i="5"/>
  <c r="G70" i="5"/>
  <c r="G71" i="5" s="1"/>
  <c r="E70" i="5"/>
  <c r="AC16" i="5"/>
  <c r="AC17" i="5" s="1"/>
  <c r="R16" i="5"/>
  <c r="X16" i="5" s="1"/>
  <c r="G34" i="4"/>
  <c r="G32" i="4"/>
  <c r="E32" i="4"/>
  <c r="R24" i="4"/>
  <c r="R22" i="4"/>
  <c r="E15" i="4"/>
  <c r="AB38" i="4"/>
  <c r="AB37" i="4"/>
  <c r="AB36" i="4"/>
  <c r="AB35" i="4"/>
  <c r="AB34" i="4"/>
  <c r="AB33" i="4"/>
  <c r="AB32" i="4"/>
  <c r="AB31" i="4"/>
  <c r="AB30" i="4"/>
  <c r="AB29" i="4"/>
  <c r="AB28" i="4"/>
  <c r="AB27" i="4"/>
  <c r="AB26" i="4"/>
  <c r="AB25" i="4"/>
  <c r="AB24" i="4"/>
  <c r="AB23" i="4"/>
  <c r="AB22" i="4"/>
  <c r="AB21" i="4"/>
  <c r="AB20" i="4"/>
  <c r="AB19" i="4"/>
  <c r="AB18" i="4"/>
  <c r="AB17" i="4"/>
  <c r="V5" i="4"/>
  <c r="W55" i="4"/>
  <c r="V55" i="4"/>
  <c r="W54" i="4"/>
  <c r="V54" i="4"/>
  <c r="W53" i="4"/>
  <c r="V53" i="4"/>
  <c r="W52" i="4"/>
  <c r="V52" i="4"/>
  <c r="W51" i="4"/>
  <c r="V51" i="4"/>
  <c r="W50" i="4"/>
  <c r="V50" i="4"/>
  <c r="W49" i="4"/>
  <c r="V49" i="4"/>
  <c r="W48" i="4"/>
  <c r="V48" i="4"/>
  <c r="W47" i="4"/>
  <c r="V47" i="4"/>
  <c r="W46" i="4"/>
  <c r="V46" i="4"/>
  <c r="W45" i="4"/>
  <c r="V45" i="4"/>
  <c r="W44" i="4"/>
  <c r="V44" i="4"/>
  <c r="W43" i="4"/>
  <c r="V43" i="4"/>
  <c r="W42" i="4"/>
  <c r="V42" i="4"/>
  <c r="W41" i="4"/>
  <c r="V41" i="4"/>
  <c r="W40" i="4"/>
  <c r="V40" i="4"/>
  <c r="W39" i="4"/>
  <c r="V39" i="4"/>
  <c r="W38" i="4"/>
  <c r="V38" i="4"/>
  <c r="W37" i="4"/>
  <c r="V37" i="4"/>
  <c r="W36" i="4"/>
  <c r="V36" i="4"/>
  <c r="W35" i="4"/>
  <c r="V35" i="4"/>
  <c r="W34" i="4"/>
  <c r="V34" i="4"/>
  <c r="W33" i="4"/>
  <c r="V33" i="4"/>
  <c r="W32" i="4"/>
  <c r="V32" i="4"/>
  <c r="W31" i="4"/>
  <c r="V31" i="4"/>
  <c r="W30" i="4"/>
  <c r="V30" i="4"/>
  <c r="W29" i="4"/>
  <c r="V29" i="4"/>
  <c r="W28" i="4"/>
  <c r="V28" i="4"/>
  <c r="W27" i="4"/>
  <c r="V27" i="4"/>
  <c r="W26" i="4"/>
  <c r="V26" i="4"/>
  <c r="W24" i="4"/>
  <c r="V24" i="4"/>
  <c r="W23" i="4"/>
  <c r="V23" i="4"/>
  <c r="W22" i="4"/>
  <c r="V22" i="4"/>
  <c r="W21" i="4"/>
  <c r="V21" i="4"/>
  <c r="W20" i="4"/>
  <c r="V20" i="4"/>
  <c r="W19" i="4"/>
  <c r="V19" i="4"/>
  <c r="W18" i="4"/>
  <c r="V18" i="4"/>
  <c r="W17" i="4"/>
  <c r="V17" i="4"/>
  <c r="W16" i="4"/>
  <c r="V16" i="4"/>
  <c r="AB16" i="4"/>
  <c r="L38" i="4"/>
  <c r="L37" i="4"/>
  <c r="L36" i="4"/>
  <c r="L35" i="4"/>
  <c r="L34" i="4"/>
  <c r="L33" i="4"/>
  <c r="L32" i="4"/>
  <c r="L31" i="4"/>
  <c r="L30" i="4"/>
  <c r="L29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L39" i="9"/>
  <c r="K39" i="9"/>
  <c r="L38" i="9"/>
  <c r="K38" i="9"/>
  <c r="L37" i="9"/>
  <c r="K37" i="9"/>
  <c r="J37" i="9"/>
  <c r="L36" i="9"/>
  <c r="K36" i="9"/>
  <c r="J36" i="9"/>
  <c r="L35" i="9"/>
  <c r="K35" i="9"/>
  <c r="J35" i="9"/>
  <c r="L34" i="9"/>
  <c r="K34" i="9"/>
  <c r="J34" i="9"/>
  <c r="L33" i="9"/>
  <c r="K33" i="9"/>
  <c r="J33" i="9"/>
  <c r="L32" i="9"/>
  <c r="K32" i="9"/>
  <c r="J32" i="9"/>
  <c r="L31" i="9"/>
  <c r="K31" i="9"/>
  <c r="J31" i="9"/>
  <c r="L30" i="9"/>
  <c r="K30" i="9"/>
  <c r="L29" i="9"/>
  <c r="K29" i="9"/>
  <c r="L28" i="9"/>
  <c r="K28" i="9"/>
  <c r="L27" i="9"/>
  <c r="K27" i="9"/>
  <c r="H27" i="9"/>
  <c r="K23" i="9"/>
  <c r="H23" i="9"/>
  <c r="L22" i="9"/>
  <c r="K22" i="9"/>
  <c r="J22" i="9"/>
  <c r="L21" i="9"/>
  <c r="P21" i="9" s="1"/>
  <c r="K21" i="9"/>
  <c r="J21" i="9"/>
  <c r="H21" i="9"/>
  <c r="L20" i="9"/>
  <c r="K20" i="9"/>
  <c r="J20" i="9"/>
  <c r="L19" i="9"/>
  <c r="K19" i="9"/>
  <c r="P19" i="9" s="1"/>
  <c r="J19" i="9"/>
  <c r="H19" i="9"/>
  <c r="O18" i="9"/>
  <c r="O19" i="9" s="1"/>
  <c r="O20" i="9" s="1"/>
  <c r="O21" i="9" s="1"/>
  <c r="O22" i="9" s="1"/>
  <c r="O24" i="9" s="1"/>
  <c r="L18" i="9"/>
  <c r="K18" i="9"/>
  <c r="P18" i="9" s="1"/>
  <c r="J18" i="9"/>
  <c r="P17" i="9"/>
  <c r="H17" i="9"/>
  <c r="J13" i="9"/>
  <c r="I13" i="9"/>
  <c r="J12" i="9"/>
  <c r="L11" i="9"/>
  <c r="H11" i="9"/>
  <c r="G11" i="9"/>
  <c r="J10" i="9"/>
  <c r="I10" i="9"/>
  <c r="H10" i="9"/>
  <c r="G10" i="9"/>
  <c r="E72" i="5" l="1"/>
  <c r="AC44" i="15"/>
  <c r="R43" i="15"/>
  <c r="X43" i="15" s="1"/>
  <c r="R42" i="13"/>
  <c r="X42" i="13" s="1"/>
  <c r="AC43" i="13"/>
  <c r="R42" i="6"/>
  <c r="X42" i="6" s="1"/>
  <c r="AC43" i="6"/>
  <c r="R42" i="7"/>
  <c r="X42" i="7" s="1"/>
  <c r="AC43" i="7"/>
  <c r="AC44" i="21"/>
  <c r="R43" i="21"/>
  <c r="X43" i="21" s="1"/>
  <c r="O66" i="5"/>
  <c r="AC18" i="5"/>
  <c r="R17" i="5"/>
  <c r="X17" i="5" s="1"/>
  <c r="P22" i="9"/>
  <c r="O25" i="9"/>
  <c r="O26" i="9" s="1"/>
  <c r="P24" i="9"/>
  <c r="P20" i="9"/>
  <c r="O70" i="4"/>
  <c r="G70" i="4"/>
  <c r="G71" i="4" s="1"/>
  <c r="E70" i="4"/>
  <c r="AC17" i="4"/>
  <c r="AC18" i="4" s="1"/>
  <c r="R17" i="4"/>
  <c r="X17" i="4" s="1"/>
  <c r="AC16" i="4"/>
  <c r="R16" i="4"/>
  <c r="X16" i="4" s="1"/>
  <c r="AC45" i="15" l="1"/>
  <c r="R44" i="15"/>
  <c r="X44" i="15" s="1"/>
  <c r="AC44" i="13"/>
  <c r="R43" i="13"/>
  <c r="X43" i="13" s="1"/>
  <c r="AC44" i="6"/>
  <c r="R43" i="6"/>
  <c r="X43" i="6" s="1"/>
  <c r="AC44" i="7"/>
  <c r="R43" i="7"/>
  <c r="X43" i="7" s="1"/>
  <c r="AC45" i="21"/>
  <c r="R44" i="21"/>
  <c r="X44" i="21" s="1"/>
  <c r="R18" i="5"/>
  <c r="X18" i="5" s="1"/>
  <c r="AC19" i="5"/>
  <c r="E72" i="4"/>
  <c r="O27" i="9"/>
  <c r="P26" i="9"/>
  <c r="E73" i="4"/>
  <c r="O66" i="4" s="1"/>
  <c r="R18" i="4"/>
  <c r="X18" i="4" s="1"/>
  <c r="AC19" i="4"/>
  <c r="E74" i="3"/>
  <c r="G26" i="3"/>
  <c r="E26" i="3"/>
  <c r="G24" i="3"/>
  <c r="E24" i="3"/>
  <c r="R19" i="3"/>
  <c r="X19" i="3" s="1"/>
  <c r="O71" i="3"/>
  <c r="X21" i="3"/>
  <c r="AC18" i="3"/>
  <c r="E74" i="2"/>
  <c r="O71" i="2"/>
  <c r="X21" i="2"/>
  <c r="X19" i="2"/>
  <c r="AC17" i="2"/>
  <c r="AC18" i="2" s="1"/>
  <c r="E73" i="1"/>
  <c r="G32" i="1"/>
  <c r="E32" i="1"/>
  <c r="E16" i="1"/>
  <c r="E15" i="1"/>
  <c r="O70" i="8"/>
  <c r="G70" i="8"/>
  <c r="G71" i="8" s="1"/>
  <c r="E70" i="8"/>
  <c r="E72" i="8" s="1"/>
  <c r="AC17" i="8"/>
  <c r="AC18" i="8" s="1"/>
  <c r="AC16" i="8"/>
  <c r="R16" i="8"/>
  <c r="X16" i="8" s="1"/>
  <c r="AC46" i="15" l="1"/>
  <c r="R45" i="15"/>
  <c r="X45" i="15" s="1"/>
  <c r="AC45" i="13"/>
  <c r="R44" i="13"/>
  <c r="X44" i="13" s="1"/>
  <c r="AC45" i="6"/>
  <c r="R44" i="6"/>
  <c r="X44" i="6" s="1"/>
  <c r="AC45" i="7"/>
  <c r="R44" i="7"/>
  <c r="X44" i="7" s="1"/>
  <c r="AC46" i="21"/>
  <c r="R45" i="21"/>
  <c r="X45" i="21" s="1"/>
  <c r="AC20" i="5"/>
  <c r="R19" i="5"/>
  <c r="X19" i="5" s="1"/>
  <c r="O28" i="9"/>
  <c r="P27" i="9"/>
  <c r="R19" i="4"/>
  <c r="X19" i="4" s="1"/>
  <c r="AC20" i="4"/>
  <c r="AC19" i="3"/>
  <c r="AC20" i="3" s="1"/>
  <c r="R18" i="3"/>
  <c r="X18" i="3" s="1"/>
  <c r="E17" i="3" s="1"/>
  <c r="R17" i="3"/>
  <c r="X17" i="3" s="1"/>
  <c r="E16" i="3" s="1"/>
  <c r="E33" i="2"/>
  <c r="AC19" i="2"/>
  <c r="AC20" i="2" s="1"/>
  <c r="R18" i="2"/>
  <c r="X18" i="2" s="1"/>
  <c r="E17" i="2" s="1"/>
  <c r="R17" i="2"/>
  <c r="X17" i="2" s="1"/>
  <c r="E16" i="2" s="1"/>
  <c r="E73" i="8"/>
  <c r="O66" i="8" s="1"/>
  <c r="R18" i="8"/>
  <c r="X18" i="8" s="1"/>
  <c r="AC19" i="8"/>
  <c r="R17" i="8"/>
  <c r="X17" i="8" s="1"/>
  <c r="AC16" i="1"/>
  <c r="R16" i="1" s="1"/>
  <c r="R46" i="15" l="1"/>
  <c r="X46" i="15" s="1"/>
  <c r="AC47" i="15"/>
  <c r="AC46" i="13"/>
  <c r="R45" i="13"/>
  <c r="X45" i="13" s="1"/>
  <c r="AC46" i="6"/>
  <c r="R45" i="6"/>
  <c r="X45" i="6" s="1"/>
  <c r="AC46" i="7"/>
  <c r="R45" i="7"/>
  <c r="X45" i="7" s="1"/>
  <c r="R46" i="21"/>
  <c r="X46" i="21" s="1"/>
  <c r="AC47" i="21"/>
  <c r="R20" i="5"/>
  <c r="X20" i="5" s="1"/>
  <c r="AC21" i="5"/>
  <c r="O29" i="9"/>
  <c r="P28" i="9"/>
  <c r="AC21" i="4"/>
  <c r="R20" i="4"/>
  <c r="X20" i="4" s="1"/>
  <c r="E71" i="3"/>
  <c r="AC21" i="3"/>
  <c r="AC22" i="3" s="1"/>
  <c r="R20" i="3"/>
  <c r="X20" i="3" s="1"/>
  <c r="G71" i="3" s="1"/>
  <c r="G72" i="3" s="1"/>
  <c r="E71" i="2"/>
  <c r="AC21" i="2"/>
  <c r="AC22" i="2" s="1"/>
  <c r="R20" i="2"/>
  <c r="X20" i="2" s="1"/>
  <c r="G33" i="2" s="1"/>
  <c r="G71" i="2" s="1"/>
  <c r="G72" i="2" s="1"/>
  <c r="AC20" i="8"/>
  <c r="R19" i="8"/>
  <c r="X19" i="8" s="1"/>
  <c r="O70" i="1"/>
  <c r="AC48" i="15" l="1"/>
  <c r="R47" i="15"/>
  <c r="X47" i="15" s="1"/>
  <c r="R46" i="13"/>
  <c r="X46" i="13" s="1"/>
  <c r="AC47" i="13"/>
  <c r="R46" i="6"/>
  <c r="X46" i="6" s="1"/>
  <c r="AC47" i="6"/>
  <c r="R46" i="7"/>
  <c r="X46" i="7" s="1"/>
  <c r="AC47" i="7"/>
  <c r="AC48" i="21"/>
  <c r="R47" i="21"/>
  <c r="X47" i="21" s="1"/>
  <c r="AC22" i="5"/>
  <c r="R21" i="5"/>
  <c r="X21" i="5" s="1"/>
  <c r="O30" i="9"/>
  <c r="P29" i="9"/>
  <c r="R21" i="4"/>
  <c r="X21" i="4" s="1"/>
  <c r="AC22" i="4"/>
  <c r="AC23" i="3"/>
  <c r="X22" i="3"/>
  <c r="E73" i="3"/>
  <c r="AC23" i="2"/>
  <c r="R22" i="2"/>
  <c r="X22" i="2" s="1"/>
  <c r="E73" i="2"/>
  <c r="AC21" i="8"/>
  <c r="R20" i="8"/>
  <c r="X20" i="8" s="1"/>
  <c r="X16" i="1"/>
  <c r="AC17" i="1"/>
  <c r="R17" i="1" s="1"/>
  <c r="X17" i="1" s="1"/>
  <c r="AC49" i="15" l="1"/>
  <c r="R48" i="15"/>
  <c r="X48" i="15" s="1"/>
  <c r="AC48" i="13"/>
  <c r="R47" i="13"/>
  <c r="X47" i="13" s="1"/>
  <c r="AC48" i="6"/>
  <c r="R47" i="6"/>
  <c r="X47" i="6" s="1"/>
  <c r="AC48" i="7"/>
  <c r="R47" i="7"/>
  <c r="X47" i="7" s="1"/>
  <c r="AC49" i="21"/>
  <c r="R48" i="21"/>
  <c r="X48" i="21" s="1"/>
  <c r="R22" i="5"/>
  <c r="X22" i="5" s="1"/>
  <c r="AC23" i="5"/>
  <c r="O31" i="9"/>
  <c r="P30" i="9"/>
  <c r="X22" i="4"/>
  <c r="AC23" i="4"/>
  <c r="O67" i="3"/>
  <c r="AC24" i="3"/>
  <c r="R23" i="3"/>
  <c r="X23" i="3" s="1"/>
  <c r="O67" i="2"/>
  <c r="AC24" i="2"/>
  <c r="R23" i="2"/>
  <c r="X23" i="2" s="1"/>
  <c r="AC22" i="8"/>
  <c r="R21" i="8"/>
  <c r="X21" i="8" s="1"/>
  <c r="AC18" i="1"/>
  <c r="X18" i="1" s="1"/>
  <c r="AC50" i="15" l="1"/>
  <c r="R49" i="15"/>
  <c r="X49" i="15" s="1"/>
  <c r="AC49" i="13"/>
  <c r="R48" i="13"/>
  <c r="X48" i="13" s="1"/>
  <c r="AC49" i="6"/>
  <c r="R48" i="6"/>
  <c r="X48" i="6" s="1"/>
  <c r="AC49" i="7"/>
  <c r="R48" i="7"/>
  <c r="X48" i="7" s="1"/>
  <c r="AC50" i="21"/>
  <c r="R49" i="21"/>
  <c r="X49" i="21" s="1"/>
  <c r="AC24" i="5"/>
  <c r="R23" i="5"/>
  <c r="X23" i="5" s="1"/>
  <c r="O32" i="9"/>
  <c r="P31" i="9"/>
  <c r="AC24" i="4"/>
  <c r="R23" i="4"/>
  <c r="X23" i="4" s="1"/>
  <c r="AC25" i="3"/>
  <c r="R24" i="3"/>
  <c r="X24" i="3" s="1"/>
  <c r="AC25" i="2"/>
  <c r="R24" i="2"/>
  <c r="X24" i="2" s="1"/>
  <c r="R22" i="8"/>
  <c r="X22" i="8" s="1"/>
  <c r="AC23" i="8"/>
  <c r="AC19" i="1"/>
  <c r="R19" i="1" s="1"/>
  <c r="X19" i="1" s="1"/>
  <c r="G70" i="1"/>
  <c r="G71" i="1" s="1"/>
  <c r="AC20" i="1"/>
  <c r="X20" i="1" s="1"/>
  <c r="R50" i="15" l="1"/>
  <c r="X50" i="15" s="1"/>
  <c r="AC51" i="15"/>
  <c r="AC50" i="13"/>
  <c r="R49" i="13"/>
  <c r="X49" i="13" s="1"/>
  <c r="AC50" i="6"/>
  <c r="R49" i="6"/>
  <c r="X49" i="6" s="1"/>
  <c r="AC50" i="7"/>
  <c r="R49" i="7"/>
  <c r="X49" i="7" s="1"/>
  <c r="R50" i="21"/>
  <c r="X50" i="21" s="1"/>
  <c r="AC51" i="21"/>
  <c r="AC25" i="5"/>
  <c r="R24" i="5"/>
  <c r="X24" i="5" s="1"/>
  <c r="O33" i="9"/>
  <c r="P32" i="9"/>
  <c r="X24" i="4"/>
  <c r="AC25" i="4"/>
  <c r="R25" i="3"/>
  <c r="X25" i="3" s="1"/>
  <c r="AC26" i="3"/>
  <c r="R25" i="2"/>
  <c r="X25" i="2" s="1"/>
  <c r="AC26" i="2"/>
  <c r="AC24" i="8"/>
  <c r="R23" i="8"/>
  <c r="X23" i="8" s="1"/>
  <c r="AC21" i="1"/>
  <c r="R21" i="1" s="1"/>
  <c r="X21" i="1" s="1"/>
  <c r="E70" i="1"/>
  <c r="E72" i="1" s="1"/>
  <c r="AC52" i="15" l="1"/>
  <c r="R51" i="15"/>
  <c r="X51" i="15" s="1"/>
  <c r="R50" i="13"/>
  <c r="X50" i="13" s="1"/>
  <c r="AC51" i="13"/>
  <c r="R50" i="6"/>
  <c r="X50" i="6" s="1"/>
  <c r="AC51" i="6"/>
  <c r="R50" i="7"/>
  <c r="X50" i="7" s="1"/>
  <c r="AC51" i="7"/>
  <c r="AC52" i="21"/>
  <c r="R51" i="21"/>
  <c r="X51" i="21" s="1"/>
  <c r="AC26" i="5"/>
  <c r="R25" i="5"/>
  <c r="X25" i="5" s="1"/>
  <c r="O34" i="9"/>
  <c r="P33" i="9"/>
  <c r="AC26" i="4"/>
  <c r="R25" i="4"/>
  <c r="X25" i="4" s="1"/>
  <c r="AC27" i="3"/>
  <c r="R26" i="3"/>
  <c r="X26" i="3" s="1"/>
  <c r="AC27" i="2"/>
  <c r="R26" i="2"/>
  <c r="X26" i="2" s="1"/>
  <c r="AC25" i="8"/>
  <c r="R24" i="8"/>
  <c r="X24" i="8" s="1"/>
  <c r="O66" i="1"/>
  <c r="AC22" i="1"/>
  <c r="R22" i="1" s="1"/>
  <c r="X22" i="1" s="1"/>
  <c r="AC53" i="15" l="1"/>
  <c r="R52" i="15"/>
  <c r="X52" i="15" s="1"/>
  <c r="AC52" i="13"/>
  <c r="R51" i="13"/>
  <c r="X51" i="13" s="1"/>
  <c r="AC52" i="6"/>
  <c r="R51" i="6"/>
  <c r="X51" i="6" s="1"/>
  <c r="AC52" i="7"/>
  <c r="R51" i="7"/>
  <c r="X51" i="7" s="1"/>
  <c r="AC53" i="21"/>
  <c r="R52" i="21"/>
  <c r="X52" i="21" s="1"/>
  <c r="R26" i="5"/>
  <c r="X26" i="5" s="1"/>
  <c r="AC27" i="5"/>
  <c r="O35" i="9"/>
  <c r="P34" i="9"/>
  <c r="R26" i="4"/>
  <c r="X26" i="4" s="1"/>
  <c r="AC27" i="4"/>
  <c r="AC28" i="3"/>
  <c r="R27" i="3"/>
  <c r="X27" i="3" s="1"/>
  <c r="AC28" i="2"/>
  <c r="R27" i="2"/>
  <c r="X27" i="2" s="1"/>
  <c r="AC26" i="8"/>
  <c r="R25" i="8"/>
  <c r="X25" i="8" s="1"/>
  <c r="AC23" i="1"/>
  <c r="R23" i="1" s="1"/>
  <c r="X23" i="1" s="1"/>
  <c r="AC54" i="15" l="1"/>
  <c r="R53" i="15"/>
  <c r="X53" i="15" s="1"/>
  <c r="AC53" i="13"/>
  <c r="R52" i="13"/>
  <c r="X52" i="13" s="1"/>
  <c r="AC53" i="6"/>
  <c r="R52" i="6"/>
  <c r="X52" i="6" s="1"/>
  <c r="AC53" i="7"/>
  <c r="R52" i="7"/>
  <c r="X52" i="7" s="1"/>
  <c r="AC54" i="21"/>
  <c r="R53" i="21"/>
  <c r="X53" i="21" s="1"/>
  <c r="AC28" i="5"/>
  <c r="R27" i="5"/>
  <c r="X27" i="5" s="1"/>
  <c r="O36" i="9"/>
  <c r="P35" i="9"/>
  <c r="R27" i="4"/>
  <c r="X27" i="4" s="1"/>
  <c r="AC28" i="4"/>
  <c r="AC29" i="3"/>
  <c r="R28" i="3"/>
  <c r="X28" i="3" s="1"/>
  <c r="AC29" i="2"/>
  <c r="R28" i="2"/>
  <c r="X28" i="2" s="1"/>
  <c r="R26" i="8"/>
  <c r="X26" i="8" s="1"/>
  <c r="AC27" i="8"/>
  <c r="AC24" i="1"/>
  <c r="R24" i="1" s="1"/>
  <c r="X24" i="1" s="1"/>
  <c r="R54" i="15" l="1"/>
  <c r="X54" i="15" s="1"/>
  <c r="AC55" i="15"/>
  <c r="R55" i="15" s="1"/>
  <c r="X55" i="15" s="1"/>
  <c r="AC54" i="13"/>
  <c r="R53" i="13"/>
  <c r="X53" i="13" s="1"/>
  <c r="AC54" i="6"/>
  <c r="R53" i="6"/>
  <c r="X53" i="6" s="1"/>
  <c r="AC54" i="7"/>
  <c r="R53" i="7"/>
  <c r="X53" i="7" s="1"/>
  <c r="R54" i="21"/>
  <c r="X54" i="21" s="1"/>
  <c r="AC55" i="21"/>
  <c r="R55" i="21" s="1"/>
  <c r="X55" i="21" s="1"/>
  <c r="AC29" i="5"/>
  <c r="R28" i="5"/>
  <c r="X28" i="5" s="1"/>
  <c r="O37" i="9"/>
  <c r="P36" i="9"/>
  <c r="AC29" i="4"/>
  <c r="R28" i="4"/>
  <c r="X28" i="4" s="1"/>
  <c r="R29" i="3"/>
  <c r="X29" i="3" s="1"/>
  <c r="AC30" i="3"/>
  <c r="R29" i="2"/>
  <c r="X29" i="2" s="1"/>
  <c r="AC30" i="2"/>
  <c r="AC28" i="8"/>
  <c r="R27" i="8"/>
  <c r="X27" i="8" s="1"/>
  <c r="AC25" i="1"/>
  <c r="R25" i="1" s="1"/>
  <c r="X25" i="1" s="1"/>
  <c r="R54" i="13" l="1"/>
  <c r="X54" i="13" s="1"/>
  <c r="AC55" i="13"/>
  <c r="R55" i="13" s="1"/>
  <c r="X55" i="13" s="1"/>
  <c r="R54" i="6"/>
  <c r="X54" i="6" s="1"/>
  <c r="AC55" i="6"/>
  <c r="R55" i="6" s="1"/>
  <c r="X55" i="6" s="1"/>
  <c r="R54" i="7"/>
  <c r="X54" i="7" s="1"/>
  <c r="AC55" i="7"/>
  <c r="R55" i="7" s="1"/>
  <c r="X55" i="7" s="1"/>
  <c r="AC30" i="5"/>
  <c r="X29" i="5"/>
  <c r="O38" i="9"/>
  <c r="P37" i="9"/>
  <c r="R29" i="4"/>
  <c r="X29" i="4" s="1"/>
  <c r="AC30" i="4"/>
  <c r="AC31" i="3"/>
  <c r="R30" i="3"/>
  <c r="X30" i="3" s="1"/>
  <c r="AC31" i="2"/>
  <c r="R30" i="2"/>
  <c r="X30" i="2" s="1"/>
  <c r="AC29" i="8"/>
  <c r="R28" i="8"/>
  <c r="X28" i="8" s="1"/>
  <c r="AC26" i="1"/>
  <c r="R26" i="1" s="1"/>
  <c r="X26" i="1" s="1"/>
  <c r="X30" i="5" l="1"/>
  <c r="AC31" i="5"/>
  <c r="O39" i="9"/>
  <c r="P39" i="9" s="1"/>
  <c r="P38" i="9"/>
  <c r="R30" i="4"/>
  <c r="X30" i="4" s="1"/>
  <c r="AC31" i="4"/>
  <c r="AC32" i="3"/>
  <c r="R31" i="3"/>
  <c r="X31" i="3" s="1"/>
  <c r="AC32" i="2"/>
  <c r="R31" i="2"/>
  <c r="X31" i="2" s="1"/>
  <c r="AC30" i="8"/>
  <c r="R29" i="8"/>
  <c r="X29" i="8" s="1"/>
  <c r="AC27" i="1"/>
  <c r="R27" i="1" s="1"/>
  <c r="X27" i="1" s="1"/>
  <c r="AC32" i="5" l="1"/>
  <c r="X31" i="5"/>
  <c r="AC32" i="4"/>
  <c r="R31" i="4"/>
  <c r="X31" i="4" s="1"/>
  <c r="AC33" i="3"/>
  <c r="R32" i="3"/>
  <c r="X32" i="3" s="1"/>
  <c r="AC33" i="2"/>
  <c r="R32" i="2"/>
  <c r="X32" i="2" s="1"/>
  <c r="R30" i="8"/>
  <c r="X30" i="8" s="1"/>
  <c r="AC31" i="8"/>
  <c r="AC28" i="1"/>
  <c r="R28" i="1" s="1"/>
  <c r="X28" i="1" s="1"/>
  <c r="X32" i="5" l="1"/>
  <c r="AC33" i="5"/>
  <c r="R32" i="4"/>
  <c r="X32" i="4" s="1"/>
  <c r="AC33" i="4"/>
  <c r="AC34" i="3"/>
  <c r="R33" i="3"/>
  <c r="X33" i="3" s="1"/>
  <c r="AC34" i="2"/>
  <c r="R33" i="2"/>
  <c r="X33" i="2" s="1"/>
  <c r="AC32" i="8"/>
  <c r="R31" i="8"/>
  <c r="X31" i="8" s="1"/>
  <c r="AC29" i="1"/>
  <c r="R29" i="1" s="1"/>
  <c r="X29" i="1" s="1"/>
  <c r="X33" i="5" l="1"/>
  <c r="AC34" i="5"/>
  <c r="AC34" i="4"/>
  <c r="R33" i="4"/>
  <c r="X33" i="4" s="1"/>
  <c r="AC35" i="3"/>
  <c r="R34" i="3"/>
  <c r="X34" i="3" s="1"/>
  <c r="AC35" i="2"/>
  <c r="R34" i="2"/>
  <c r="X34" i="2" s="1"/>
  <c r="AC33" i="8"/>
  <c r="R32" i="8"/>
  <c r="X32" i="8" s="1"/>
  <c r="AC30" i="1"/>
  <c r="R30" i="1" s="1"/>
  <c r="X30" i="1" s="1"/>
  <c r="X34" i="5" l="1"/>
  <c r="AC35" i="5"/>
  <c r="R34" i="4"/>
  <c r="X34" i="4" s="1"/>
  <c r="AC35" i="4"/>
  <c r="R35" i="3"/>
  <c r="X35" i="3" s="1"/>
  <c r="AC36" i="3"/>
  <c r="R35" i="2"/>
  <c r="X35" i="2" s="1"/>
  <c r="AC36" i="2"/>
  <c r="AC34" i="8"/>
  <c r="R33" i="8"/>
  <c r="X33" i="8" s="1"/>
  <c r="AC31" i="1"/>
  <c r="R31" i="1" s="1"/>
  <c r="X31" i="1" s="1"/>
  <c r="AC36" i="5" l="1"/>
  <c r="X35" i="5"/>
  <c r="R35" i="4"/>
  <c r="X35" i="4" s="1"/>
  <c r="AC36" i="4"/>
  <c r="AC37" i="3"/>
  <c r="R36" i="3"/>
  <c r="X36" i="3" s="1"/>
  <c r="AC37" i="2"/>
  <c r="R36" i="2"/>
  <c r="X36" i="2" s="1"/>
  <c r="R34" i="8"/>
  <c r="X34" i="8" s="1"/>
  <c r="AC35" i="8"/>
  <c r="AC32" i="1"/>
  <c r="R32" i="1" s="1"/>
  <c r="X32" i="1" s="1"/>
  <c r="AC37" i="5" l="1"/>
  <c r="X36" i="5"/>
  <c r="AC37" i="4"/>
  <c r="R36" i="4"/>
  <c r="X36" i="4" s="1"/>
  <c r="AC38" i="3"/>
  <c r="R37" i="3"/>
  <c r="X37" i="3" s="1"/>
  <c r="AC38" i="2"/>
  <c r="R37" i="2"/>
  <c r="X37" i="2" s="1"/>
  <c r="AC36" i="8"/>
  <c r="R35" i="8"/>
  <c r="X35" i="8" s="1"/>
  <c r="AC33" i="1"/>
  <c r="R33" i="1" s="1"/>
  <c r="X33" i="1" s="1"/>
  <c r="AC38" i="5" l="1"/>
  <c r="X37" i="5"/>
  <c r="AC38" i="4"/>
  <c r="R37" i="4"/>
  <c r="X37" i="4" s="1"/>
  <c r="AC39" i="3"/>
  <c r="R38" i="3"/>
  <c r="X38" i="3" s="1"/>
  <c r="AC39" i="2"/>
  <c r="R38" i="2"/>
  <c r="X38" i="2" s="1"/>
  <c r="AC37" i="8"/>
  <c r="R36" i="8"/>
  <c r="X36" i="8" s="1"/>
  <c r="AC34" i="1"/>
  <c r="R34" i="1" s="1"/>
  <c r="X34" i="1" s="1"/>
  <c r="X38" i="5" l="1"/>
  <c r="AC39" i="5"/>
  <c r="R38" i="4"/>
  <c r="X38" i="4" s="1"/>
  <c r="AC39" i="4"/>
  <c r="R39" i="3"/>
  <c r="X39" i="3" s="1"/>
  <c r="AC40" i="3"/>
  <c r="R39" i="2"/>
  <c r="X39" i="2" s="1"/>
  <c r="AC40" i="2"/>
  <c r="AC38" i="8"/>
  <c r="R37" i="8"/>
  <c r="X37" i="8" s="1"/>
  <c r="AC35" i="1"/>
  <c r="R35" i="1" s="1"/>
  <c r="X35" i="1" s="1"/>
  <c r="AC40" i="5" l="1"/>
  <c r="X39" i="5"/>
  <c r="AC40" i="4"/>
  <c r="R39" i="4"/>
  <c r="X39" i="4" s="1"/>
  <c r="AC41" i="3"/>
  <c r="R40" i="3"/>
  <c r="X40" i="3" s="1"/>
  <c r="AC41" i="2"/>
  <c r="R40" i="2"/>
  <c r="X40" i="2" s="1"/>
  <c r="R38" i="8"/>
  <c r="X38" i="8" s="1"/>
  <c r="AC39" i="8"/>
  <c r="AC36" i="1"/>
  <c r="R36" i="1" s="1"/>
  <c r="X36" i="1" s="1"/>
  <c r="AC41" i="5" l="1"/>
  <c r="X40" i="5"/>
  <c r="R40" i="4"/>
  <c r="X40" i="4" s="1"/>
  <c r="AC41" i="4"/>
  <c r="AC42" i="3"/>
  <c r="R41" i="3"/>
  <c r="X41" i="3" s="1"/>
  <c r="AC42" i="2"/>
  <c r="R41" i="2"/>
  <c r="X41" i="2" s="1"/>
  <c r="AC40" i="8"/>
  <c r="R39" i="8"/>
  <c r="X39" i="8" s="1"/>
  <c r="AC37" i="1"/>
  <c r="R37" i="1" s="1"/>
  <c r="X37" i="1" s="1"/>
  <c r="AC42" i="5" l="1"/>
  <c r="R41" i="5"/>
  <c r="X41" i="5" s="1"/>
  <c r="AC42" i="4"/>
  <c r="R41" i="4"/>
  <c r="X41" i="4" s="1"/>
  <c r="AC43" i="3"/>
  <c r="R42" i="3"/>
  <c r="X42" i="3" s="1"/>
  <c r="AC43" i="2"/>
  <c r="R42" i="2"/>
  <c r="X42" i="2" s="1"/>
  <c r="AC41" i="8"/>
  <c r="R40" i="8"/>
  <c r="X40" i="8" s="1"/>
  <c r="AC38" i="1"/>
  <c r="R38" i="1" s="1"/>
  <c r="X38" i="1" s="1"/>
  <c r="R42" i="5" l="1"/>
  <c r="X42" i="5" s="1"/>
  <c r="AC43" i="5"/>
  <c r="R42" i="4"/>
  <c r="X42" i="4" s="1"/>
  <c r="AC43" i="4"/>
  <c r="R43" i="3"/>
  <c r="X43" i="3" s="1"/>
  <c r="AC44" i="3"/>
  <c r="R43" i="2"/>
  <c r="X43" i="2" s="1"/>
  <c r="AC44" i="2"/>
  <c r="AC42" i="8"/>
  <c r="R41" i="8"/>
  <c r="X41" i="8" s="1"/>
  <c r="AC39" i="1"/>
  <c r="R39" i="1" s="1"/>
  <c r="X39" i="1" s="1"/>
  <c r="AC44" i="5" l="1"/>
  <c r="R43" i="5"/>
  <c r="X43" i="5" s="1"/>
  <c r="R43" i="4"/>
  <c r="X43" i="4" s="1"/>
  <c r="AC44" i="4"/>
  <c r="AC45" i="3"/>
  <c r="R44" i="3"/>
  <c r="X44" i="3" s="1"/>
  <c r="AC45" i="2"/>
  <c r="R44" i="2"/>
  <c r="X44" i="2" s="1"/>
  <c r="R42" i="8"/>
  <c r="X42" i="8" s="1"/>
  <c r="AC43" i="8"/>
  <c r="AC40" i="1"/>
  <c r="R40" i="1" s="1"/>
  <c r="X40" i="1" s="1"/>
  <c r="AC45" i="5" l="1"/>
  <c r="R44" i="5"/>
  <c r="X44" i="5" s="1"/>
  <c r="AC45" i="4"/>
  <c r="R44" i="4"/>
  <c r="X44" i="4" s="1"/>
  <c r="AC46" i="3"/>
  <c r="R45" i="3"/>
  <c r="X45" i="3" s="1"/>
  <c r="AC46" i="2"/>
  <c r="R45" i="2"/>
  <c r="X45" i="2" s="1"/>
  <c r="AC44" i="8"/>
  <c r="R43" i="8"/>
  <c r="X43" i="8" s="1"/>
  <c r="AC41" i="1"/>
  <c r="R41" i="1" s="1"/>
  <c r="X41" i="1" s="1"/>
  <c r="AC46" i="5" l="1"/>
  <c r="R45" i="5"/>
  <c r="X45" i="5" s="1"/>
  <c r="R45" i="4"/>
  <c r="X45" i="4" s="1"/>
  <c r="AC46" i="4"/>
  <c r="AC47" i="3"/>
  <c r="R46" i="3"/>
  <c r="X46" i="3" s="1"/>
  <c r="AC47" i="2"/>
  <c r="R46" i="2"/>
  <c r="X46" i="2" s="1"/>
  <c r="AC45" i="8"/>
  <c r="R44" i="8"/>
  <c r="X44" i="8" s="1"/>
  <c r="AC42" i="1"/>
  <c r="R46" i="5" l="1"/>
  <c r="X46" i="5" s="1"/>
  <c r="AC47" i="5"/>
  <c r="R46" i="4"/>
  <c r="X46" i="4" s="1"/>
  <c r="AC47" i="4"/>
  <c r="R47" i="3"/>
  <c r="X47" i="3" s="1"/>
  <c r="AC48" i="3"/>
  <c r="R47" i="2"/>
  <c r="X47" i="2" s="1"/>
  <c r="AC48" i="2"/>
  <c r="AC46" i="8"/>
  <c r="R45" i="8"/>
  <c r="X45" i="8" s="1"/>
  <c r="R42" i="1"/>
  <c r="X42" i="1" s="1"/>
  <c r="AC43" i="1"/>
  <c r="AC48" i="5" l="1"/>
  <c r="R47" i="5"/>
  <c r="X47" i="5" s="1"/>
  <c r="AC48" i="4"/>
  <c r="R47" i="4"/>
  <c r="X47" i="4" s="1"/>
  <c r="AC49" i="3"/>
  <c r="R48" i="3"/>
  <c r="X48" i="3" s="1"/>
  <c r="AC49" i="2"/>
  <c r="R48" i="2"/>
  <c r="X48" i="2" s="1"/>
  <c r="R46" i="8"/>
  <c r="X46" i="8" s="1"/>
  <c r="AC47" i="8"/>
  <c r="AC44" i="1"/>
  <c r="R43" i="1"/>
  <c r="X43" i="1" s="1"/>
  <c r="AC49" i="5" l="1"/>
  <c r="R48" i="5"/>
  <c r="X48" i="5" s="1"/>
  <c r="R48" i="4"/>
  <c r="X48" i="4" s="1"/>
  <c r="AC49" i="4"/>
  <c r="AC50" i="3"/>
  <c r="R49" i="3"/>
  <c r="X49" i="3" s="1"/>
  <c r="AC50" i="2"/>
  <c r="R49" i="2"/>
  <c r="X49" i="2" s="1"/>
  <c r="AC48" i="8"/>
  <c r="R47" i="8"/>
  <c r="X47" i="8" s="1"/>
  <c r="R44" i="1"/>
  <c r="X44" i="1" s="1"/>
  <c r="AC45" i="1"/>
  <c r="AC50" i="5" l="1"/>
  <c r="R49" i="5"/>
  <c r="X49" i="5" s="1"/>
  <c r="AC50" i="4"/>
  <c r="R49" i="4"/>
  <c r="X49" i="4" s="1"/>
  <c r="AC51" i="3"/>
  <c r="R50" i="3"/>
  <c r="X50" i="3" s="1"/>
  <c r="AC51" i="2"/>
  <c r="R50" i="2"/>
  <c r="X50" i="2" s="1"/>
  <c r="AC49" i="8"/>
  <c r="R48" i="8"/>
  <c r="X48" i="8" s="1"/>
  <c r="R45" i="1"/>
  <c r="X45" i="1" s="1"/>
  <c r="AC46" i="1"/>
  <c r="R50" i="5" l="1"/>
  <c r="X50" i="5" s="1"/>
  <c r="AC51" i="5"/>
  <c r="AC51" i="4"/>
  <c r="R50" i="4"/>
  <c r="X50" i="4" s="1"/>
  <c r="R51" i="3"/>
  <c r="X51" i="3" s="1"/>
  <c r="AC52" i="3"/>
  <c r="R51" i="2"/>
  <c r="X51" i="2" s="1"/>
  <c r="AC52" i="2"/>
  <c r="AC50" i="8"/>
  <c r="R49" i="8"/>
  <c r="X49" i="8" s="1"/>
  <c r="R46" i="1"/>
  <c r="X46" i="1" s="1"/>
  <c r="AC47" i="1"/>
  <c r="AC52" i="5" l="1"/>
  <c r="R51" i="5"/>
  <c r="X51" i="5" s="1"/>
  <c r="R51" i="4"/>
  <c r="X51" i="4" s="1"/>
  <c r="AC52" i="4"/>
  <c r="AC53" i="3"/>
  <c r="R52" i="3"/>
  <c r="X52" i="3" s="1"/>
  <c r="AC53" i="2"/>
  <c r="R52" i="2"/>
  <c r="X52" i="2" s="1"/>
  <c r="R50" i="8"/>
  <c r="X50" i="8" s="1"/>
  <c r="AC51" i="8"/>
  <c r="R47" i="1"/>
  <c r="X47" i="1" s="1"/>
  <c r="AC48" i="1"/>
  <c r="AC53" i="5" l="1"/>
  <c r="R52" i="5"/>
  <c r="X52" i="5" s="1"/>
  <c r="AC53" i="4"/>
  <c r="R52" i="4"/>
  <c r="X52" i="4" s="1"/>
  <c r="AC54" i="3"/>
  <c r="R53" i="3"/>
  <c r="X53" i="3" s="1"/>
  <c r="AC54" i="2"/>
  <c r="R53" i="2"/>
  <c r="X53" i="2" s="1"/>
  <c r="AC52" i="8"/>
  <c r="R51" i="8"/>
  <c r="X51" i="8" s="1"/>
  <c r="R48" i="1"/>
  <c r="X48" i="1" s="1"/>
  <c r="AC49" i="1"/>
  <c r="AC54" i="5" l="1"/>
  <c r="R53" i="5"/>
  <c r="X53" i="5" s="1"/>
  <c r="R53" i="4"/>
  <c r="X53" i="4" s="1"/>
  <c r="AC54" i="4"/>
  <c r="AC55" i="3"/>
  <c r="R54" i="3"/>
  <c r="X54" i="3" s="1"/>
  <c r="AC55" i="2"/>
  <c r="R54" i="2"/>
  <c r="X54" i="2" s="1"/>
  <c r="AC53" i="8"/>
  <c r="R52" i="8"/>
  <c r="X52" i="8" s="1"/>
  <c r="R49" i="1"/>
  <c r="X49" i="1" s="1"/>
  <c r="AC50" i="1"/>
  <c r="R54" i="5" l="1"/>
  <c r="X54" i="5" s="1"/>
  <c r="AC55" i="5"/>
  <c r="R55" i="5" s="1"/>
  <c r="X55" i="5" s="1"/>
  <c r="R54" i="4"/>
  <c r="X54" i="4" s="1"/>
  <c r="AC55" i="4"/>
  <c r="R55" i="4" s="1"/>
  <c r="X55" i="4" s="1"/>
  <c r="R55" i="3"/>
  <c r="X55" i="3" s="1"/>
  <c r="AC56" i="3"/>
  <c r="R56" i="3" s="1"/>
  <c r="X56" i="3" s="1"/>
  <c r="R55" i="2"/>
  <c r="X55" i="2" s="1"/>
  <c r="AC56" i="2"/>
  <c r="R56" i="2" s="1"/>
  <c r="X56" i="2" s="1"/>
  <c r="AC54" i="8"/>
  <c r="R53" i="8"/>
  <c r="X53" i="8" s="1"/>
  <c r="AC51" i="1"/>
  <c r="R50" i="1"/>
  <c r="X50" i="1" s="1"/>
  <c r="R54" i="8" l="1"/>
  <c r="X54" i="8" s="1"/>
  <c r="AC55" i="8"/>
  <c r="R55" i="8" s="1"/>
  <c r="X55" i="8" s="1"/>
  <c r="AC52" i="1"/>
  <c r="R51" i="1"/>
  <c r="X51" i="1" s="1"/>
  <c r="R52" i="1" l="1"/>
  <c r="X52" i="1" s="1"/>
  <c r="AC53" i="1"/>
  <c r="R53" i="1" l="1"/>
  <c r="X53" i="1" s="1"/>
  <c r="AC54" i="1"/>
  <c r="R54" i="1" l="1"/>
  <c r="X54" i="1" s="1"/>
  <c r="AC55" i="1"/>
  <c r="R55" i="1" s="1"/>
  <c r="X55" i="1" s="1"/>
</calcChain>
</file>

<file path=xl/sharedStrings.xml><?xml version="1.0" encoding="utf-8"?>
<sst xmlns="http://schemas.openxmlformats.org/spreadsheetml/2006/main" count="4393" uniqueCount="663">
  <si>
    <t>(별지 제 11-1호 서식)</t>
    <phoneticPr fontId="1" type="noConversion"/>
  </si>
  <si>
    <t>서식번호</t>
    <phoneticPr fontId="1" type="noConversion"/>
  </si>
  <si>
    <t>기호</t>
    <phoneticPr fontId="1" type="noConversion"/>
  </si>
  <si>
    <t>명칭</t>
    <phoneticPr fontId="1" type="noConversion"/>
  </si>
  <si>
    <t>수진자성명</t>
    <phoneticPr fontId="1" type="noConversion"/>
  </si>
  <si>
    <t>1.초진</t>
    <phoneticPr fontId="1" type="noConversion"/>
  </si>
  <si>
    <t>2.재진</t>
    <phoneticPr fontId="1" type="noConversion"/>
  </si>
  <si>
    <t>3.의약품관리료</t>
    <phoneticPr fontId="1" type="noConversion"/>
  </si>
  <si>
    <t>4.응급 및 회송료</t>
    <phoneticPr fontId="1" type="noConversion"/>
  </si>
  <si>
    <t>5.가정간호기본방문료</t>
    <phoneticPr fontId="1" type="noConversion"/>
  </si>
  <si>
    <t>1.내복</t>
    <phoneticPr fontId="1" type="noConversion"/>
  </si>
  <si>
    <t>2.외용</t>
    <phoneticPr fontId="1" type="noConversion"/>
  </si>
  <si>
    <t>3.투약료</t>
    <phoneticPr fontId="1" type="noConversion"/>
  </si>
  <si>
    <t>3.처방전</t>
    <phoneticPr fontId="1" type="noConversion"/>
  </si>
  <si>
    <t>2.정맥내</t>
    <phoneticPr fontId="1" type="noConversion"/>
  </si>
  <si>
    <t>4.기타</t>
    <phoneticPr fontId="1" type="noConversion"/>
  </si>
  <si>
    <t>3.수액제</t>
    <phoneticPr fontId="1" type="noConversion"/>
  </si>
  <si>
    <t>5.특정재료</t>
    <phoneticPr fontId="1" type="noConversion"/>
  </si>
  <si>
    <t>6.수혈</t>
    <phoneticPr fontId="1" type="noConversion"/>
  </si>
  <si>
    <t>4.주사료</t>
    <phoneticPr fontId="1" type="noConversion"/>
  </si>
  <si>
    <t>5.마취료</t>
    <phoneticPr fontId="1" type="noConversion"/>
  </si>
  <si>
    <t>6.이학요법료</t>
    <phoneticPr fontId="1" type="noConversion"/>
  </si>
  <si>
    <t>7.정신요법료</t>
    <phoneticPr fontId="1" type="noConversion"/>
  </si>
  <si>
    <t>8.처치및수술료</t>
    <phoneticPr fontId="1" type="noConversion"/>
  </si>
  <si>
    <t>9.검사료</t>
    <phoneticPr fontId="1" type="noConversion"/>
  </si>
  <si>
    <t>1.처치및수술</t>
    <phoneticPr fontId="1" type="noConversion"/>
  </si>
  <si>
    <t>3.케스트</t>
    <phoneticPr fontId="1" type="noConversion"/>
  </si>
  <si>
    <t>1.자체검사</t>
    <phoneticPr fontId="1" type="noConversion"/>
  </si>
  <si>
    <t>2.위탁검사관리</t>
    <phoneticPr fontId="1" type="noConversion"/>
  </si>
  <si>
    <t>3.위탁검사</t>
    <phoneticPr fontId="1" type="noConversion"/>
  </si>
  <si>
    <t>1.진단</t>
    <phoneticPr fontId="1" type="noConversion"/>
  </si>
  <si>
    <t>2.치료</t>
    <phoneticPr fontId="1" type="noConversion"/>
  </si>
  <si>
    <t>일련번호</t>
    <phoneticPr fontId="1" type="noConversion"/>
  </si>
  <si>
    <t>1.CT</t>
    <phoneticPr fontId="1" type="noConversion"/>
  </si>
  <si>
    <t>구분</t>
    <phoneticPr fontId="1" type="noConversion"/>
  </si>
  <si>
    <t>일</t>
    <phoneticPr fontId="1" type="noConversion"/>
  </si>
  <si>
    <t>회</t>
    <phoneticPr fontId="1" type="noConversion"/>
  </si>
  <si>
    <t>일분</t>
    <phoneticPr fontId="1" type="noConversion"/>
  </si>
  <si>
    <t>종</t>
    <phoneticPr fontId="1" type="noConversion"/>
  </si>
  <si>
    <t>원</t>
    <phoneticPr fontId="1" type="noConversion"/>
  </si>
  <si>
    <t>진료행위(2)</t>
    <phoneticPr fontId="1" type="noConversion"/>
  </si>
  <si>
    <t>증번호</t>
    <phoneticPr fontId="1" type="noConversion"/>
  </si>
  <si>
    <t>분류기호</t>
    <phoneticPr fontId="1" type="noConversion"/>
  </si>
  <si>
    <t>%</t>
    <phoneticPr fontId="1" type="noConversion"/>
  </si>
  <si>
    <t>#심사조정</t>
    <phoneticPr fontId="1" type="noConversion"/>
  </si>
  <si>
    <t>수술</t>
    <phoneticPr fontId="1" type="noConversion"/>
  </si>
  <si>
    <t>점검번호</t>
    <phoneticPr fontId="1" type="noConversion"/>
  </si>
  <si>
    <t>코드</t>
    <phoneticPr fontId="1" type="noConversion"/>
  </si>
  <si>
    <t>수술코드</t>
    <phoneticPr fontId="1" type="noConversion"/>
  </si>
  <si>
    <t>조정</t>
    <phoneticPr fontId="1" type="noConversion"/>
  </si>
  <si>
    <t>감1</t>
    <phoneticPr fontId="1" type="noConversion"/>
  </si>
  <si>
    <t>감2</t>
    <phoneticPr fontId="1" type="noConversion"/>
  </si>
  <si>
    <t>증1</t>
    <phoneticPr fontId="1" type="noConversion"/>
  </si>
  <si>
    <t>증2</t>
    <phoneticPr fontId="1" type="noConversion"/>
  </si>
  <si>
    <t>진료과목</t>
    <phoneticPr fontId="1" type="noConversion"/>
  </si>
  <si>
    <t>-</t>
    <phoneticPr fontId="1" type="noConversion"/>
  </si>
  <si>
    <t>상해외인</t>
    <phoneticPr fontId="1" type="noConversion"/>
  </si>
  <si>
    <t>특정기호</t>
    <phoneticPr fontId="1" type="noConversion"/>
  </si>
  <si>
    <t>분류(예외분류코드)</t>
    <phoneticPr fontId="1" type="noConversion"/>
  </si>
  <si>
    <t>총투약일수</t>
    <phoneticPr fontId="1" type="noConversion"/>
  </si>
  <si>
    <t>요양기관</t>
    <phoneticPr fontId="1" type="noConversion"/>
  </si>
  <si>
    <t>진료결과</t>
    <phoneticPr fontId="1" type="noConversion"/>
  </si>
  <si>
    <t>요양급여비용명세서</t>
    <phoneticPr fontId="1" type="noConversion"/>
  </si>
  <si>
    <t>1.진찰료(외래관리료 포함)</t>
    <phoneticPr fontId="1" type="noConversion"/>
  </si>
  <si>
    <t>G</t>
    <phoneticPr fontId="1" type="noConversion"/>
  </si>
  <si>
    <t>I</t>
    <phoneticPr fontId="1" type="noConversion"/>
  </si>
  <si>
    <t>가입자성명</t>
    <phoneticPr fontId="1" type="noConversion"/>
  </si>
  <si>
    <t>상       병       명</t>
    <phoneticPr fontId="1" type="noConversion"/>
  </si>
  <si>
    <t>1.피하또는근육내</t>
    <phoneticPr fontId="1" type="noConversion"/>
  </si>
  <si>
    <t>6.만성질환관리료</t>
    <phoneticPr fontId="1" type="noConversion"/>
  </si>
  <si>
    <t>약품코드(일반명및제품명코드)</t>
    <phoneticPr fontId="1" type="noConversion"/>
  </si>
  <si>
    <t>야간및공휴</t>
    <phoneticPr fontId="1" type="noConversion"/>
  </si>
  <si>
    <t>1..</t>
    <phoneticPr fontId="1" type="noConversion"/>
  </si>
  <si>
    <t>1..</t>
    <phoneticPr fontId="1" type="noConversion"/>
  </si>
  <si>
    <t>단가</t>
    <phoneticPr fontId="1" type="noConversion"/>
  </si>
  <si>
    <t>점수</t>
    <phoneticPr fontId="1" type="noConversion"/>
  </si>
  <si>
    <t>10.영상진단및방사선치료료</t>
    <phoneticPr fontId="1" type="noConversion"/>
  </si>
  <si>
    <t>공상등 구분</t>
    <phoneticPr fontId="1" type="noConversion"/>
  </si>
  <si>
    <t>처방일수</t>
    <phoneticPr fontId="1" type="noConversion"/>
  </si>
  <si>
    <t>2.MRI</t>
    <phoneticPr fontId="1" type="noConversion"/>
  </si>
  <si>
    <t>3.PET</t>
    <phoneticPr fontId="1" type="noConversion"/>
  </si>
  <si>
    <t>S.특수장비</t>
    <phoneticPr fontId="1" type="noConversion"/>
  </si>
  <si>
    <t>1.의약품</t>
    <phoneticPr fontId="1" type="noConversion"/>
  </si>
  <si>
    <t>2.치료재료</t>
    <phoneticPr fontId="1" type="noConversion"/>
  </si>
  <si>
    <t>3.진료행위</t>
    <phoneticPr fontId="1" type="noConversion"/>
  </si>
  <si>
    <t>W.비급여</t>
    <phoneticPr fontId="1" type="noConversion"/>
  </si>
  <si>
    <t>특정내역</t>
    <phoneticPr fontId="1" type="noConversion"/>
  </si>
  <si>
    <t>투약료총액</t>
    <phoneticPr fontId="1" type="noConversion"/>
  </si>
  <si>
    <t>특수장비총액</t>
    <phoneticPr fontId="1" type="noConversion"/>
  </si>
  <si>
    <t>비급여총액</t>
    <phoneticPr fontId="1" type="noConversion"/>
  </si>
  <si>
    <t>직접조제횟수</t>
    <phoneticPr fontId="1" type="noConversion"/>
  </si>
  <si>
    <t>1회투약량</t>
    <phoneticPr fontId="1" type="noConversion"/>
  </si>
  <si>
    <t>1일투여횟수</t>
    <phoneticPr fontId="1" type="noConversion"/>
  </si>
  <si>
    <t>총내원일수</t>
  </si>
  <si>
    <t>일</t>
  </si>
  <si>
    <t>내원일</t>
    <phoneticPr fontId="1" type="noConversion"/>
  </si>
  <si>
    <t>[정률]</t>
    <phoneticPr fontId="1" type="noConversion"/>
  </si>
  <si>
    <t>(의과외래)</t>
    <phoneticPr fontId="1" type="noConversion"/>
  </si>
  <si>
    <t>약품명(일반 및 제품명)</t>
    <phoneticPr fontId="1" type="noConversion"/>
  </si>
  <si>
    <t>등록번호</t>
    <phoneticPr fontId="1" type="noConversion"/>
  </si>
  <si>
    <t>면허종류</t>
    <phoneticPr fontId="1" type="noConversion"/>
  </si>
  <si>
    <t>면허번호</t>
    <phoneticPr fontId="1" type="noConversion"/>
  </si>
  <si>
    <t>당원요양개시일</t>
    <phoneticPr fontId="1" type="noConversion"/>
  </si>
  <si>
    <t>당월요양급여일수(원내투약일수포함)</t>
    <phoneticPr fontId="1" type="noConversion"/>
  </si>
  <si>
    <t>기본진료,약제,특정재료(1)</t>
    <phoneticPr fontId="1" type="noConversion"/>
  </si>
  <si>
    <t>처방전발급번호</t>
    <phoneticPr fontId="1" type="noConversion"/>
  </si>
  <si>
    <t>본인부담금발생횟수</t>
    <phoneticPr fontId="1" type="noConversion"/>
  </si>
  <si>
    <t>상한가</t>
    <phoneticPr fontId="1" type="noConversion"/>
  </si>
  <si>
    <t>단가</t>
    <phoneticPr fontId="1" type="noConversion"/>
  </si>
  <si>
    <t>1회투여량또는실시횟수</t>
    <phoneticPr fontId="1" type="noConversion"/>
  </si>
  <si>
    <t>총투여일수또는실시횟수</t>
    <phoneticPr fontId="1" type="noConversion"/>
  </si>
  <si>
    <t>금액</t>
    <phoneticPr fontId="1" type="noConversion"/>
  </si>
  <si>
    <t>면허종류</t>
    <phoneticPr fontId="1" type="noConversion"/>
  </si>
  <si>
    <t>1.의약품</t>
    <phoneticPr fontId="1" type="noConversion"/>
  </si>
  <si>
    <t>2.치료재료</t>
    <phoneticPr fontId="1" type="noConversion"/>
  </si>
  <si>
    <t>3.진료행위</t>
    <phoneticPr fontId="1" type="noConversion"/>
  </si>
  <si>
    <t>개</t>
    <phoneticPr fontId="1" type="noConversion"/>
  </si>
  <si>
    <t>원</t>
    <phoneticPr fontId="1" type="noConversion"/>
  </si>
  <si>
    <t>U.건강보험100분의100본인부담</t>
    <phoneticPr fontId="1" type="noConversion"/>
  </si>
  <si>
    <t>V.보훈등100분의100본인부담</t>
    <phoneticPr fontId="1" type="noConversion"/>
  </si>
  <si>
    <t>15. 요양급여비용총액1</t>
    <phoneticPr fontId="1" type="noConversion"/>
  </si>
  <si>
    <t>16. 본인일부부담금</t>
    <phoneticPr fontId="1" type="noConversion"/>
  </si>
  <si>
    <t>17. 지원금</t>
    <phoneticPr fontId="1" type="noConversion"/>
  </si>
  <si>
    <t>18.장애인의료비</t>
    <phoneticPr fontId="1" type="noConversion"/>
  </si>
  <si>
    <t>19. 청구액</t>
    <phoneticPr fontId="1" type="noConversion"/>
  </si>
  <si>
    <t>20.본인부담상한액초과액</t>
    <phoneticPr fontId="1" type="noConversion"/>
  </si>
  <si>
    <t>21.요양급여비용총액2, 진료비총액</t>
    <phoneticPr fontId="1" type="noConversion"/>
  </si>
  <si>
    <t>22. 보훈청구액</t>
    <phoneticPr fontId="1" type="noConversion"/>
  </si>
  <si>
    <t>23.건강보험100분의100본인부담총액</t>
    <phoneticPr fontId="1" type="noConversion"/>
  </si>
  <si>
    <t>24.보훈본인일부부담금</t>
    <phoneticPr fontId="1" type="noConversion"/>
  </si>
  <si>
    <t>25.100분의100미만총액</t>
    <phoneticPr fontId="1" type="noConversion"/>
  </si>
  <si>
    <t>26.100분의100미만본인일부부담금</t>
    <phoneticPr fontId="1" type="noConversion"/>
  </si>
  <si>
    <t>27.100분의100미만청구액</t>
    <phoneticPr fontId="1" type="noConversion"/>
  </si>
  <si>
    <t>28.100분의100미만보훈청구액</t>
    <phoneticPr fontId="1" type="noConversion"/>
  </si>
  <si>
    <t>심사내역</t>
    <phoneticPr fontId="1" type="noConversion"/>
  </si>
  <si>
    <t>구분</t>
    <phoneticPr fontId="1" type="noConversion"/>
  </si>
  <si>
    <t>코드</t>
    <phoneticPr fontId="1" type="noConversion"/>
  </si>
  <si>
    <t>계</t>
    <phoneticPr fontId="1" type="noConversion"/>
  </si>
  <si>
    <t>190mm*320mm(일반용지 60g/m^2(재활용품)</t>
    <phoneticPr fontId="1" type="noConversion"/>
  </si>
  <si>
    <t>11. 소계</t>
    <phoneticPr fontId="1" type="noConversion"/>
  </si>
  <si>
    <t>12. 가산율</t>
    <phoneticPr fontId="1" type="noConversion"/>
  </si>
  <si>
    <t>1  2  3  4  5  6  7  8  9  10  11  12  13  14  15  16  17  18  19  20  21  22  23  24  25  26  27  28  29  30  31</t>
    <phoneticPr fontId="1" type="noConversion"/>
  </si>
  <si>
    <t>20170403-0005</t>
    <phoneticPr fontId="1" type="noConversion"/>
  </si>
  <si>
    <t>문제</t>
    <phoneticPr fontId="1" type="noConversion"/>
  </si>
  <si>
    <t>T.특수재료 및 관련 행위료</t>
    <phoneticPr fontId="1" type="noConversion"/>
  </si>
  <si>
    <t>1.치료재료</t>
    <phoneticPr fontId="1" type="noConversion"/>
  </si>
  <si>
    <t>2.진료행위</t>
    <phoneticPr fontId="1" type="noConversion"/>
  </si>
  <si>
    <t>A.100분의50본인부담</t>
    <phoneticPr fontId="1" type="noConversion"/>
  </si>
  <si>
    <t>B.100분의80본인부담</t>
    <phoneticPr fontId="1" type="noConversion"/>
  </si>
  <si>
    <t>D.100분의30본인부담</t>
    <phoneticPr fontId="1" type="noConversion"/>
  </si>
  <si>
    <t>E.100분의90본인부담</t>
    <phoneticPr fontId="1" type="noConversion"/>
  </si>
  <si>
    <t>특수재료 및 관련행위료 총액</t>
    <phoneticPr fontId="1" type="noConversion"/>
  </si>
  <si>
    <t>보훈등 100분의 100 본인부담총액</t>
    <phoneticPr fontId="1" type="noConversion"/>
  </si>
  <si>
    <t>1회투약량</t>
    <phoneticPr fontId="1" type="noConversion"/>
  </si>
  <si>
    <t>의원</t>
    <phoneticPr fontId="1" type="noConversion"/>
  </si>
  <si>
    <t>병원이상</t>
    <phoneticPr fontId="1" type="noConversion"/>
  </si>
  <si>
    <t>홍길동</t>
    <phoneticPr fontId="1" type="noConversion"/>
  </si>
  <si>
    <t>홍길동어머니(여 65)</t>
    <phoneticPr fontId="1" type="noConversion"/>
  </si>
  <si>
    <t>J-252525</t>
    <phoneticPr fontId="1" type="noConversion"/>
  </si>
  <si>
    <t>우송종합병원</t>
    <phoneticPr fontId="1" type="noConversion"/>
  </si>
  <si>
    <t xml:space="preserve">상세불명의 만성 신장병 </t>
    <phoneticPr fontId="1" type="noConversion"/>
  </si>
  <si>
    <t>위궤양</t>
    <phoneticPr fontId="1" type="noConversion"/>
  </si>
  <si>
    <t>체외투석를 위하여 보건서비스와 접하고 있는 사람</t>
    <phoneticPr fontId="1" type="noConversion"/>
  </si>
  <si>
    <t>N18.9</t>
    <phoneticPr fontId="1" type="noConversion"/>
  </si>
  <si>
    <t>K25</t>
    <phoneticPr fontId="1" type="noConversion"/>
  </si>
  <si>
    <t>Z49.1</t>
    <phoneticPr fontId="1" type="noConversion"/>
  </si>
  <si>
    <t>계속</t>
    <phoneticPr fontId="1" type="noConversion"/>
  </si>
  <si>
    <r>
      <t xml:space="preserve">1  2  3  4  5  6  7  8  9  10  11  12  13  14  15  16  17  18  19  20  21  22  23  24  25  26  </t>
    </r>
    <r>
      <rPr>
        <b/>
        <i/>
        <u/>
        <sz val="10"/>
        <color theme="1"/>
        <rFont val="맑은 고딕"/>
        <family val="3"/>
        <charset val="129"/>
        <scheme val="minor"/>
      </rPr>
      <t>27</t>
    </r>
    <r>
      <rPr>
        <sz val="10"/>
        <color theme="1"/>
        <rFont val="맑은 고딕"/>
        <family val="3"/>
        <charset val="129"/>
        <scheme val="minor"/>
      </rPr>
      <t xml:space="preserve">  28  29  30  31</t>
    </r>
    <phoneticPr fontId="1" type="noConversion"/>
  </si>
  <si>
    <t>AL200</t>
    <phoneticPr fontId="1" type="noConversion"/>
  </si>
  <si>
    <t>O7020</t>
    <phoneticPr fontId="1" type="noConversion"/>
  </si>
  <si>
    <t>O7021</t>
    <phoneticPr fontId="1" type="noConversion"/>
  </si>
  <si>
    <t>투석액별도</t>
    <phoneticPr fontId="1" type="noConversion"/>
  </si>
  <si>
    <t>재진진찰료(종합병원)</t>
    <phoneticPr fontId="1" type="noConversion"/>
  </si>
  <si>
    <t>외래환자 의약품관리료(종합)</t>
    <phoneticPr fontId="1" type="noConversion"/>
  </si>
  <si>
    <t>헤모트레이트-비 1호 10L</t>
    <phoneticPr fontId="1" type="noConversion"/>
  </si>
  <si>
    <t>혈액투석(1회당)</t>
    <phoneticPr fontId="1" type="noConversion"/>
  </si>
  <si>
    <t>혈액투석 재료대</t>
    <phoneticPr fontId="1" type="noConversion"/>
  </si>
  <si>
    <t>만성신장병</t>
    <phoneticPr fontId="1" type="noConversion"/>
  </si>
  <si>
    <t>우송상급종합병원</t>
    <phoneticPr fontId="1" type="noConversion"/>
  </si>
  <si>
    <t>당월요양급여일수(원내투약일수포함)</t>
    <phoneticPr fontId="1" type="noConversion"/>
  </si>
  <si>
    <t>고혈압성신장병</t>
    <phoneticPr fontId="1" type="noConversion"/>
  </si>
  <si>
    <t>위식도역류병</t>
    <phoneticPr fontId="1" type="noConversion"/>
  </si>
  <si>
    <t>과민성대장증후군</t>
    <phoneticPr fontId="1" type="noConversion"/>
  </si>
  <si>
    <t>N18.0</t>
    <phoneticPr fontId="1" type="noConversion"/>
  </si>
  <si>
    <t>I12</t>
    <phoneticPr fontId="1" type="noConversion"/>
  </si>
  <si>
    <t>K21</t>
    <phoneticPr fontId="1" type="noConversion"/>
  </si>
  <si>
    <t>K58</t>
    <phoneticPr fontId="1" type="noConversion"/>
  </si>
  <si>
    <t>AA256</t>
    <phoneticPr fontId="1" type="noConversion"/>
  </si>
  <si>
    <t>AA257</t>
    <phoneticPr fontId="1" type="noConversion"/>
  </si>
  <si>
    <t>재진진찰료(상급종합병원)</t>
    <phoneticPr fontId="1" type="noConversion"/>
  </si>
  <si>
    <t>우송의원</t>
    <phoneticPr fontId="1" type="noConversion"/>
  </si>
  <si>
    <t>N18.0</t>
    <phoneticPr fontId="1" type="noConversion"/>
  </si>
  <si>
    <t>D50</t>
    <phoneticPr fontId="1" type="noConversion"/>
  </si>
  <si>
    <t>I12.0</t>
    <phoneticPr fontId="1" type="noConversion"/>
  </si>
  <si>
    <t>신부전을 동반한 고혈압성 신장병</t>
    <phoneticPr fontId="1" type="noConversion"/>
  </si>
  <si>
    <t>만성신장병</t>
    <phoneticPr fontId="1" type="noConversion"/>
  </si>
  <si>
    <t>철결핍성빈혈</t>
    <phoneticPr fontId="1" type="noConversion"/>
  </si>
  <si>
    <t>AA254</t>
    <phoneticPr fontId="1" type="noConversion"/>
  </si>
  <si>
    <t>KK053</t>
    <phoneticPr fontId="1" type="noConversion"/>
  </si>
  <si>
    <t>KK010</t>
    <phoneticPr fontId="1" type="noConversion"/>
  </si>
  <si>
    <t>???</t>
    <phoneticPr fontId="1" type="noConversion"/>
  </si>
  <si>
    <t>재진진찰료(의원)</t>
    <phoneticPr fontId="1" type="noConversion"/>
  </si>
  <si>
    <t>AL801</t>
    <phoneticPr fontId="1" type="noConversion"/>
  </si>
  <si>
    <t>의약품관리료(의원,1일)</t>
    <phoneticPr fontId="1" type="noConversion"/>
  </si>
  <si>
    <t>정맥내점적주사(501-1000ml)</t>
    <phoneticPr fontId="1" type="noConversion"/>
  </si>
  <si>
    <t>피하 또는 근육내주사</t>
    <phoneticPr fontId="1" type="noConversion"/>
  </si>
  <si>
    <t>10% 포도당가엔에이.케이 주2 1000ml</t>
    <phoneticPr fontId="1" type="noConversion"/>
  </si>
  <si>
    <t>근육주사약</t>
    <phoneticPr fontId="1" type="noConversion"/>
  </si>
  <si>
    <t>여 64</t>
    <phoneticPr fontId="1" type="noConversion"/>
  </si>
  <si>
    <t>신부전을 동반한 고혈압</t>
    <phoneticPr fontId="1" type="noConversion"/>
  </si>
  <si>
    <t xml:space="preserve"> 상세불명의 철결핍성 빈혈 
</t>
    <phoneticPr fontId="1" type="noConversion"/>
  </si>
  <si>
    <t>I12.0</t>
    <phoneticPr fontId="1" type="noConversion"/>
  </si>
  <si>
    <t>D50.9</t>
    <phoneticPr fontId="1" type="noConversion"/>
  </si>
  <si>
    <t>AA255</t>
    <phoneticPr fontId="1" type="noConversion"/>
  </si>
  <si>
    <t>혈액투석재료대</t>
    <phoneticPr fontId="1" type="noConversion"/>
  </si>
  <si>
    <t>혈액투석 [1회당]</t>
    <phoneticPr fontId="1" type="noConversion"/>
  </si>
  <si>
    <t>O7021</t>
  </si>
  <si>
    <t>AST(SGOT)</t>
    <phoneticPr fontId="1" type="noConversion"/>
  </si>
  <si>
    <t>ALT(SGPT)</t>
    <phoneticPr fontId="1" type="noConversion"/>
  </si>
  <si>
    <t>요소질소 [NPN 포함]</t>
    <phoneticPr fontId="1" type="noConversion"/>
  </si>
  <si>
    <r>
      <t>적혈구침강속도(신속검사법</t>
    </r>
    <r>
      <rPr>
        <sz val="11"/>
        <color rgb="FFFF0000"/>
        <rFont val="맑은 고딕"/>
        <family val="3"/>
        <charset val="129"/>
        <scheme val="minor"/>
      </rPr>
      <t>)</t>
    </r>
    <phoneticPr fontId="1" type="noConversion"/>
  </si>
  <si>
    <r>
      <t>호산구수(혈액</t>
    </r>
    <r>
      <rPr>
        <sz val="11"/>
        <color rgb="FFFF0000"/>
        <rFont val="맑은 고딕"/>
        <family val="3"/>
        <charset val="129"/>
        <scheme val="minor"/>
      </rPr>
      <t>)</t>
    </r>
    <phoneticPr fontId="1" type="noConversion"/>
  </si>
  <si>
    <t>문제번호</t>
    <phoneticPr fontId="1" type="noConversion"/>
  </si>
  <si>
    <t>학반</t>
    <phoneticPr fontId="1" type="noConversion"/>
  </si>
  <si>
    <t>A</t>
    <phoneticPr fontId="1" type="noConversion"/>
  </si>
  <si>
    <t>학번</t>
    <phoneticPr fontId="1" type="noConversion"/>
  </si>
  <si>
    <t>성명</t>
    <phoneticPr fontId="1" type="noConversion"/>
  </si>
  <si>
    <t>조명칭</t>
    <phoneticPr fontId="1" type="noConversion"/>
  </si>
  <si>
    <t>구름</t>
    <phoneticPr fontId="1" type="noConversion"/>
  </si>
  <si>
    <t>조원들</t>
    <phoneticPr fontId="1" type="noConversion"/>
  </si>
  <si>
    <t>김길동, 홍길동, 박길동, 이길동</t>
    <phoneticPr fontId="1" type="noConversion"/>
  </si>
  <si>
    <t>요양기관구분</t>
    <phoneticPr fontId="1" type="noConversion"/>
  </si>
  <si>
    <t>병원</t>
    <phoneticPr fontId="1" type="noConversion"/>
  </si>
  <si>
    <t>수정전</t>
    <phoneticPr fontId="1" type="noConversion"/>
  </si>
  <si>
    <t>수정후</t>
    <phoneticPr fontId="1" type="noConversion"/>
  </si>
  <si>
    <t>성별</t>
    <phoneticPr fontId="1" type="noConversion"/>
  </si>
  <si>
    <t>나이</t>
    <phoneticPr fontId="1" type="noConversion"/>
  </si>
  <si>
    <t>병명</t>
    <phoneticPr fontId="1" type="noConversion"/>
  </si>
  <si>
    <t>진료과</t>
    <phoneticPr fontId="1" type="noConversion"/>
  </si>
  <si>
    <t>변경사유</t>
    <phoneticPr fontId="1" type="noConversion"/>
  </si>
  <si>
    <t>여</t>
    <phoneticPr fontId="1" type="noConversion"/>
  </si>
  <si>
    <t>I120</t>
    <phoneticPr fontId="1" type="noConversion"/>
  </si>
  <si>
    <t>신부전을 동반한 고혈압성 신장질환</t>
    <phoneticPr fontId="1" type="noConversion"/>
  </si>
  <si>
    <t>신장내과</t>
    <phoneticPr fontId="1" type="noConversion"/>
  </si>
  <si>
    <t>D509</t>
    <phoneticPr fontId="1" type="noConversion"/>
  </si>
  <si>
    <t>상세불명의 철결핍성 빈혈</t>
    <phoneticPr fontId="1" type="noConversion"/>
  </si>
  <si>
    <t>병원급이상</t>
    <phoneticPr fontId="1" type="noConversion"/>
  </si>
  <si>
    <t>구분</t>
    <phoneticPr fontId="1" type="noConversion"/>
  </si>
  <si>
    <t>진료내역</t>
    <phoneticPr fontId="1" type="noConversion"/>
  </si>
  <si>
    <t>횟수</t>
    <phoneticPr fontId="1" type="noConversion"/>
  </si>
  <si>
    <t>일수</t>
    <phoneticPr fontId="1" type="noConversion"/>
  </si>
  <si>
    <t>진료과</t>
    <phoneticPr fontId="1" type="noConversion"/>
  </si>
  <si>
    <t>코드</t>
    <phoneticPr fontId="1" type="noConversion"/>
  </si>
  <si>
    <t>분류</t>
    <phoneticPr fontId="1" type="noConversion"/>
  </si>
  <si>
    <t>변경사유</t>
    <phoneticPr fontId="1" type="noConversion"/>
  </si>
  <si>
    <t>점수</t>
    <phoneticPr fontId="1" type="noConversion"/>
  </si>
  <si>
    <t>단가</t>
    <phoneticPr fontId="1" type="noConversion"/>
  </si>
  <si>
    <t>비용</t>
    <phoneticPr fontId="1" type="noConversion"/>
  </si>
  <si>
    <t>진찰료</t>
    <phoneticPr fontId="1" type="noConversion"/>
  </si>
  <si>
    <r>
      <t>재진진찰료(병원</t>
    </r>
    <r>
      <rPr>
        <sz val="11"/>
        <color rgb="FFFF0000"/>
        <rFont val="맑은 고딕"/>
        <family val="3"/>
        <charset val="129"/>
        <scheme val="minor"/>
      </rPr>
      <t>,주간)</t>
    </r>
    <phoneticPr fontId="1" type="noConversion"/>
  </si>
  <si>
    <t>추가</t>
    <phoneticPr fontId="1" type="noConversion"/>
  </si>
  <si>
    <t>약재료</t>
    <phoneticPr fontId="1" type="noConversion"/>
  </si>
  <si>
    <t>주사료</t>
    <phoneticPr fontId="1" type="noConversion"/>
  </si>
  <si>
    <t>처치및 수술료</t>
    <phoneticPr fontId="1" type="noConversion"/>
  </si>
  <si>
    <t>신장투석시 사용된 재료대</t>
    <phoneticPr fontId="1" type="noConversion"/>
  </si>
  <si>
    <t>명칭, 횟수</t>
    <phoneticPr fontId="1" type="noConversion"/>
  </si>
  <si>
    <t>검사료</t>
    <phoneticPr fontId="1" type="noConversion"/>
  </si>
  <si>
    <t>알칼리포스포타제</t>
    <phoneticPr fontId="1" type="noConversion"/>
  </si>
  <si>
    <t>B2602</t>
    <phoneticPr fontId="1" type="noConversion"/>
  </si>
  <si>
    <t>포스파타제(알칼리)</t>
    <phoneticPr fontId="1" type="noConversion"/>
  </si>
  <si>
    <t>SGOT</t>
    <phoneticPr fontId="1" type="noConversion"/>
  </si>
  <si>
    <t>B2570</t>
    <phoneticPr fontId="1" type="noConversion"/>
  </si>
  <si>
    <t>SGPT</t>
    <phoneticPr fontId="1" type="noConversion"/>
  </si>
  <si>
    <t>B2580</t>
    <phoneticPr fontId="1" type="noConversion"/>
  </si>
  <si>
    <t>요소질소</t>
    <phoneticPr fontId="1" type="noConversion"/>
  </si>
  <si>
    <t>C3730</t>
    <phoneticPr fontId="1" type="noConversion"/>
  </si>
  <si>
    <t>크레아티닌</t>
    <phoneticPr fontId="1" type="noConversion"/>
  </si>
  <si>
    <t>요산</t>
    <phoneticPr fontId="1" type="noConversion"/>
  </si>
  <si>
    <t>C3780</t>
    <phoneticPr fontId="1" type="noConversion"/>
  </si>
  <si>
    <t>혈색소(광전비색법)</t>
    <phoneticPr fontId="1" type="noConversion"/>
  </si>
  <si>
    <t>B1010</t>
    <phoneticPr fontId="1" type="noConversion"/>
  </si>
  <si>
    <t>헤마토크리트</t>
    <phoneticPr fontId="1" type="noConversion"/>
  </si>
  <si>
    <t>B1020</t>
    <phoneticPr fontId="1" type="noConversion"/>
  </si>
  <si>
    <t>적혈구수</t>
    <phoneticPr fontId="1" type="noConversion"/>
  </si>
  <si>
    <t>B1040</t>
    <phoneticPr fontId="1" type="noConversion"/>
  </si>
  <si>
    <t>백혈구수</t>
    <phoneticPr fontId="1" type="noConversion"/>
  </si>
  <si>
    <t>B1050</t>
    <phoneticPr fontId="1" type="noConversion"/>
  </si>
  <si>
    <t>혈소판수</t>
    <phoneticPr fontId="1" type="noConversion"/>
  </si>
  <si>
    <t>B1060</t>
    <phoneticPr fontId="1" type="noConversion"/>
  </si>
  <si>
    <t>적혈구침강속도</t>
    <phoneticPr fontId="1" type="noConversion"/>
  </si>
  <si>
    <t>B1034</t>
    <phoneticPr fontId="1" type="noConversion"/>
  </si>
  <si>
    <t>호산구수</t>
    <phoneticPr fontId="1" type="noConversion"/>
  </si>
  <si>
    <t>B1070</t>
    <phoneticPr fontId="1" type="noConversion"/>
  </si>
  <si>
    <t>J-252525</t>
    <phoneticPr fontId="1" type="noConversion"/>
  </si>
  <si>
    <t>홍길동</t>
    <phoneticPr fontId="1" type="noConversion"/>
  </si>
  <si>
    <t>계속</t>
    <phoneticPr fontId="1" type="noConversion"/>
  </si>
  <si>
    <t>20180330-0005</t>
    <phoneticPr fontId="1" type="noConversion"/>
  </si>
  <si>
    <t>종합</t>
    <phoneticPr fontId="1" type="noConversion"/>
  </si>
  <si>
    <t>여 38</t>
    <phoneticPr fontId="1" type="noConversion"/>
  </si>
  <si>
    <t>문제번호</t>
    <phoneticPr fontId="1" type="noConversion"/>
  </si>
  <si>
    <t>학반</t>
    <phoneticPr fontId="1" type="noConversion"/>
  </si>
  <si>
    <t>A</t>
    <phoneticPr fontId="1" type="noConversion"/>
  </si>
  <si>
    <t>학번</t>
    <phoneticPr fontId="1" type="noConversion"/>
  </si>
  <si>
    <t>성명</t>
    <phoneticPr fontId="1" type="noConversion"/>
  </si>
  <si>
    <t>홍길동</t>
    <phoneticPr fontId="1" type="noConversion"/>
  </si>
  <si>
    <t>조명칭</t>
    <phoneticPr fontId="1" type="noConversion"/>
  </si>
  <si>
    <t>구름</t>
    <phoneticPr fontId="1" type="noConversion"/>
  </si>
  <si>
    <t>조원들</t>
    <phoneticPr fontId="1" type="noConversion"/>
  </si>
  <si>
    <t>김길동, 홍길동, 박길동, 이길동</t>
    <phoneticPr fontId="1" type="noConversion"/>
  </si>
  <si>
    <t>요양기관구분</t>
    <phoneticPr fontId="1" type="noConversion"/>
  </si>
  <si>
    <t>종합병원</t>
    <phoneticPr fontId="1" type="noConversion"/>
  </si>
  <si>
    <t>수정전</t>
    <phoneticPr fontId="1" type="noConversion"/>
  </si>
  <si>
    <t>수정후</t>
    <phoneticPr fontId="1" type="noConversion"/>
  </si>
  <si>
    <t>성별</t>
    <phoneticPr fontId="1" type="noConversion"/>
  </si>
  <si>
    <t>나이</t>
    <phoneticPr fontId="1" type="noConversion"/>
  </si>
  <si>
    <t>코드</t>
    <phoneticPr fontId="1" type="noConversion"/>
  </si>
  <si>
    <t>병명</t>
    <phoneticPr fontId="1" type="noConversion"/>
  </si>
  <si>
    <t>진료과</t>
    <phoneticPr fontId="1" type="noConversion"/>
  </si>
  <si>
    <t>수정전</t>
    <phoneticPr fontId="1" type="noConversion"/>
  </si>
  <si>
    <t>수정후</t>
    <phoneticPr fontId="1" type="noConversion"/>
  </si>
  <si>
    <t>의원</t>
    <phoneticPr fontId="1" type="noConversion"/>
  </si>
  <si>
    <t>병원급이상</t>
    <phoneticPr fontId="1" type="noConversion"/>
  </si>
  <si>
    <t>구분</t>
    <phoneticPr fontId="1" type="noConversion"/>
  </si>
  <si>
    <t>진료내역</t>
    <phoneticPr fontId="1" type="noConversion"/>
  </si>
  <si>
    <t>횟수</t>
    <phoneticPr fontId="1" type="noConversion"/>
  </si>
  <si>
    <t>일수</t>
    <phoneticPr fontId="1" type="noConversion"/>
  </si>
  <si>
    <t>진료과</t>
    <phoneticPr fontId="1" type="noConversion"/>
  </si>
  <si>
    <t>코드</t>
    <phoneticPr fontId="1" type="noConversion"/>
  </si>
  <si>
    <t>분류</t>
    <phoneticPr fontId="1" type="noConversion"/>
  </si>
  <si>
    <t>변경사유</t>
    <phoneticPr fontId="1" type="noConversion"/>
  </si>
  <si>
    <t>점수</t>
    <phoneticPr fontId="1" type="noConversion"/>
  </si>
  <si>
    <t>단가</t>
    <phoneticPr fontId="1" type="noConversion"/>
  </si>
  <si>
    <t>비용</t>
    <phoneticPr fontId="1" type="noConversion"/>
  </si>
  <si>
    <t>진찰료</t>
    <phoneticPr fontId="1" type="noConversion"/>
  </si>
  <si>
    <t>약재료</t>
    <phoneticPr fontId="1" type="noConversion"/>
  </si>
  <si>
    <t>주사료</t>
    <phoneticPr fontId="1" type="noConversion"/>
  </si>
  <si>
    <t>삭제, 질병무관</t>
    <phoneticPr fontId="1" type="noConversion"/>
  </si>
  <si>
    <t>경추4매</t>
    <phoneticPr fontId="1" type="noConversion"/>
  </si>
  <si>
    <t>G4104</t>
    <phoneticPr fontId="1" type="noConversion"/>
  </si>
  <si>
    <t>방사선단순영상(경추 4매)</t>
    <phoneticPr fontId="1" type="noConversion"/>
  </si>
  <si>
    <t>GB024</t>
    <phoneticPr fontId="1" type="noConversion"/>
  </si>
  <si>
    <t>Full PACS(종합,4매)</t>
    <phoneticPr fontId="1" type="noConversion"/>
  </si>
  <si>
    <t>추가</t>
    <phoneticPr fontId="1" type="noConversion"/>
  </si>
  <si>
    <t>변경사유</t>
    <phoneticPr fontId="1" type="noConversion"/>
  </si>
  <si>
    <t>진료과</t>
    <phoneticPr fontId="1" type="noConversion"/>
  </si>
  <si>
    <t>여</t>
    <phoneticPr fontId="1" type="noConversion"/>
  </si>
  <si>
    <t>M5449</t>
    <phoneticPr fontId="1" type="noConversion"/>
  </si>
  <si>
    <t>저배통</t>
    <phoneticPr fontId="1" type="noConversion"/>
  </si>
  <si>
    <t>정형외과</t>
    <phoneticPr fontId="1" type="noConversion"/>
  </si>
  <si>
    <t>M54.49</t>
    <phoneticPr fontId="1" type="noConversion"/>
  </si>
  <si>
    <t>좌골신경통을 동반한 요통, 상세불명의 부위</t>
    <phoneticPr fontId="1" type="noConversion"/>
  </si>
  <si>
    <t>명칭</t>
    <phoneticPr fontId="1" type="noConversion"/>
  </si>
  <si>
    <t>M509</t>
    <phoneticPr fontId="1" type="noConversion"/>
  </si>
  <si>
    <t>경추디스크</t>
    <phoneticPr fontId="1" type="noConversion"/>
  </si>
  <si>
    <t>M50.9</t>
    <phoneticPr fontId="1" type="noConversion"/>
  </si>
  <si>
    <t xml:space="preserve">상세불명의 경추간판장애 </t>
    <phoneticPr fontId="1" type="noConversion"/>
  </si>
  <si>
    <t>명칭</t>
    <phoneticPr fontId="1" type="noConversion"/>
  </si>
  <si>
    <t>수정전</t>
    <phoneticPr fontId="1" type="noConversion"/>
  </si>
  <si>
    <t>수정후</t>
    <phoneticPr fontId="1" type="noConversion"/>
  </si>
  <si>
    <t>의원</t>
    <phoneticPr fontId="1" type="noConversion"/>
  </si>
  <si>
    <t>병원급이상</t>
    <phoneticPr fontId="1" type="noConversion"/>
  </si>
  <si>
    <t>구분</t>
    <phoneticPr fontId="1" type="noConversion"/>
  </si>
  <si>
    <t>진료내역</t>
    <phoneticPr fontId="1" type="noConversion"/>
  </si>
  <si>
    <t>횟수</t>
    <phoneticPr fontId="1" type="noConversion"/>
  </si>
  <si>
    <t>일수</t>
    <phoneticPr fontId="1" type="noConversion"/>
  </si>
  <si>
    <t>코드</t>
    <phoneticPr fontId="1" type="noConversion"/>
  </si>
  <si>
    <t>분류</t>
    <phoneticPr fontId="1" type="noConversion"/>
  </si>
  <si>
    <t>점수</t>
    <phoneticPr fontId="1" type="noConversion"/>
  </si>
  <si>
    <t>단가</t>
    <phoneticPr fontId="1" type="noConversion"/>
  </si>
  <si>
    <t>비용</t>
    <phoneticPr fontId="1" type="noConversion"/>
  </si>
  <si>
    <t>진찰료</t>
    <phoneticPr fontId="1" type="noConversion"/>
  </si>
  <si>
    <t>재진(주간)</t>
    <phoneticPr fontId="1" type="noConversion"/>
  </si>
  <si>
    <t>AA256</t>
    <phoneticPr fontId="1" type="noConversion"/>
  </si>
  <si>
    <t>재진 진찰료(종합,주간)</t>
    <phoneticPr fontId="1" type="noConversion"/>
  </si>
  <si>
    <t>명칭</t>
    <phoneticPr fontId="1" type="noConversion"/>
  </si>
  <si>
    <t>방사선료</t>
    <phoneticPr fontId="1" type="noConversion"/>
  </si>
  <si>
    <t>유방동시2매(Standard)</t>
    <phoneticPr fontId="1" type="noConversion"/>
  </si>
  <si>
    <t>삭제, 질병무관</t>
    <phoneticPr fontId="1" type="noConversion"/>
  </si>
  <si>
    <t>요천추4매</t>
    <phoneticPr fontId="1" type="noConversion"/>
  </si>
  <si>
    <t>G4604</t>
    <phoneticPr fontId="1" type="noConversion"/>
  </si>
  <si>
    <t>방사선단순영상(요천추 4매)</t>
    <phoneticPr fontId="1" type="noConversion"/>
  </si>
  <si>
    <t>골밀도 검사</t>
    <phoneticPr fontId="1" type="noConversion"/>
  </si>
  <si>
    <t>검사료</t>
    <phoneticPr fontId="1" type="noConversion"/>
  </si>
  <si>
    <t>의원</t>
    <phoneticPr fontId="1" type="noConversion"/>
  </si>
  <si>
    <t>남</t>
  </si>
  <si>
    <t>I120</t>
  </si>
  <si>
    <t>신부전을 동반한 고혈압성 신장병</t>
  </si>
  <si>
    <t>신장내과</t>
    <phoneticPr fontId="1" type="noConversion"/>
  </si>
  <si>
    <t>I12.0</t>
  </si>
  <si>
    <t>I493</t>
  </si>
  <si>
    <t>심실조기탈분극</t>
  </si>
  <si>
    <t>I49.3</t>
  </si>
  <si>
    <t>1칸</t>
  </si>
  <si>
    <t>2칸</t>
  </si>
  <si>
    <t>재진(주간)</t>
  </si>
  <si>
    <t>AA254</t>
  </si>
  <si>
    <t>재진진찰료(의원)</t>
  </si>
  <si>
    <t>명칭</t>
    <phoneticPr fontId="1" type="noConversion"/>
  </si>
  <si>
    <t>외래환자의약품관리료</t>
  </si>
  <si>
    <t>AL801</t>
  </si>
  <si>
    <t>외래환자의약품관리료(의원,1일분)</t>
  </si>
  <si>
    <t>약재료</t>
    <phoneticPr fontId="1" type="noConversion"/>
  </si>
  <si>
    <t>외래환자조제복약지도료</t>
  </si>
  <si>
    <t>처방전</t>
    <phoneticPr fontId="1" type="noConversion"/>
  </si>
  <si>
    <t>아가메이트젤리</t>
  </si>
  <si>
    <t>처방전</t>
    <phoneticPr fontId="1" type="noConversion"/>
  </si>
  <si>
    <t>보령아스트릭스캡슐</t>
  </si>
  <si>
    <t>코자정</t>
  </si>
  <si>
    <t>달라트렌정</t>
  </si>
  <si>
    <t>이소켓서방켑슐</t>
  </si>
  <si>
    <t>리피도정</t>
  </si>
  <si>
    <t>네프로정</t>
  </si>
  <si>
    <t>레날민정</t>
  </si>
  <si>
    <t>한일셀벡스켑슐</t>
  </si>
  <si>
    <t>썬지로이드정</t>
  </si>
  <si>
    <t>피하근육내주사</t>
  </si>
  <si>
    <t>KK010</t>
  </si>
  <si>
    <t>피하 또는 근육내주사</t>
  </si>
  <si>
    <t>명칭</t>
    <phoneticPr fontId="1" type="noConversion"/>
  </si>
  <si>
    <t>네스프프리필드시린지주지주</t>
  </si>
  <si>
    <t>네스프프리필드시린지 주 40</t>
  </si>
  <si>
    <t>1회로수정</t>
  </si>
  <si>
    <t>처치및 수술료</t>
    <phoneticPr fontId="1" type="noConversion"/>
  </si>
  <si>
    <t>계속적복막관류술</t>
  </si>
  <si>
    <t>O7071</t>
  </si>
  <si>
    <t>계속적복막관류술(도관삽입, 대망절제)</t>
  </si>
  <si>
    <t>외래처치1회</t>
  </si>
  <si>
    <t>재료대 누락</t>
  </si>
  <si>
    <t>검사료</t>
    <phoneticPr fontId="1" type="noConversion"/>
  </si>
  <si>
    <t>요소질소 BUN(PN포함)</t>
  </si>
  <si>
    <t>C3730</t>
  </si>
  <si>
    <t>요소질소 [NPN 포함]</t>
  </si>
  <si>
    <t>명칭</t>
    <phoneticPr fontId="1" type="noConversion"/>
  </si>
  <si>
    <t>크레아티닌</t>
  </si>
  <si>
    <t>C3750</t>
  </si>
  <si>
    <t>인</t>
  </si>
  <si>
    <t>C3794</t>
  </si>
  <si>
    <t>전해질(인)</t>
  </si>
  <si>
    <t>총칼슘</t>
  </si>
  <si>
    <t>C3795</t>
  </si>
  <si>
    <t>전해질(총칼슘)</t>
  </si>
  <si>
    <t>계</t>
  </si>
  <si>
    <t>병원</t>
    <phoneticPr fontId="1" type="noConversion"/>
  </si>
  <si>
    <t>신장내과</t>
  </si>
  <si>
    <t>명칭</t>
    <phoneticPr fontId="1" type="noConversion"/>
  </si>
  <si>
    <t>E875</t>
  </si>
  <si>
    <t>E87.5</t>
  </si>
  <si>
    <t>횟수</t>
    <phoneticPr fontId="1" type="noConversion"/>
  </si>
  <si>
    <t>AA255</t>
  </si>
  <si>
    <t>AL300</t>
  </si>
  <si>
    <t>삭제</t>
    <phoneticPr fontId="1" type="noConversion"/>
  </si>
  <si>
    <t>약재료</t>
    <phoneticPr fontId="1" type="noConversion"/>
  </si>
  <si>
    <t>처방전</t>
    <phoneticPr fontId="1" type="noConversion"/>
  </si>
  <si>
    <t>이무테라정</t>
  </si>
  <si>
    <t>니솔딘정</t>
  </si>
  <si>
    <t>소론도정</t>
  </si>
  <si>
    <t>토렌도정</t>
  </si>
  <si>
    <t>트리테이스정</t>
  </si>
  <si>
    <t>주사료</t>
    <phoneticPr fontId="1" type="noConversion"/>
  </si>
  <si>
    <t>검사료</t>
    <phoneticPr fontId="1" type="noConversion"/>
  </si>
  <si>
    <t>총단백정량</t>
  </si>
  <si>
    <t>C2200</t>
  </si>
  <si>
    <t>알부민</t>
  </si>
  <si>
    <t>C2210</t>
  </si>
  <si>
    <t>알칼리포스포타제</t>
  </si>
  <si>
    <t>B2602</t>
  </si>
  <si>
    <t>포스파타제(알칼리)</t>
  </si>
  <si>
    <t>SGOT</t>
  </si>
  <si>
    <t>B2570</t>
  </si>
  <si>
    <t>AST(SGOT)</t>
  </si>
  <si>
    <t>SGPT</t>
  </si>
  <si>
    <t>B2580</t>
  </si>
  <si>
    <t>ALT(SGPT)</t>
  </si>
  <si>
    <t>총콜레스트롤정량(SERUM)</t>
  </si>
  <si>
    <t>C2411</t>
  </si>
  <si>
    <t>콜레스트롤정량(총콜레스트롤)</t>
  </si>
  <si>
    <t>트리그리세라이드지질(SERUM)</t>
  </si>
  <si>
    <t>C2443</t>
  </si>
  <si>
    <t>지질(트리그리세라이드)</t>
  </si>
  <si>
    <t>HDL콜레스트롤(SERUM)</t>
  </si>
  <si>
    <t>C2420</t>
  </si>
  <si>
    <t>HDL 콜레스트롤</t>
  </si>
  <si>
    <t>아포지단백A</t>
  </si>
  <si>
    <t>C2461</t>
  </si>
  <si>
    <t>심혈관계 질환의 위험도</t>
  </si>
  <si>
    <t>아포지단백B</t>
  </si>
  <si>
    <t>C2462</t>
  </si>
  <si>
    <t>소계</t>
    <phoneticPr fontId="1" type="noConversion"/>
  </si>
  <si>
    <t>가산률</t>
  </si>
  <si>
    <t>총계</t>
  </si>
  <si>
    <t>본인</t>
  </si>
  <si>
    <t>청구액</t>
  </si>
  <si>
    <t>고혈압성 신장질환</t>
    <phoneticPr fontId="1" type="noConversion"/>
  </si>
  <si>
    <t>신부전을 동반한 고혈압성 신장병</t>
    <phoneticPr fontId="1" type="noConversion"/>
  </si>
  <si>
    <t>고칼륨혈증</t>
    <phoneticPr fontId="1" type="noConversion"/>
  </si>
  <si>
    <t>1칸</t>
    <phoneticPr fontId="1" type="noConversion"/>
  </si>
  <si>
    <t>2칸</t>
    <phoneticPr fontId="1" type="noConversion"/>
  </si>
  <si>
    <t>재진진찰료(병원)</t>
    <phoneticPr fontId="1" type="noConversion"/>
  </si>
  <si>
    <t>여</t>
  </si>
  <si>
    <t>N189</t>
  </si>
  <si>
    <t>상세불명의 만성 신부전</t>
  </si>
  <si>
    <t>명칭</t>
    <phoneticPr fontId="1" type="noConversion"/>
  </si>
  <si>
    <t>K25</t>
  </si>
  <si>
    <t>위궤양</t>
  </si>
  <si>
    <t>Z491</t>
  </si>
  <si>
    <t>체외투석</t>
  </si>
  <si>
    <t>명칭</t>
    <phoneticPr fontId="1" type="noConversion"/>
  </si>
  <si>
    <t>수정전</t>
    <phoneticPr fontId="1" type="noConversion"/>
  </si>
  <si>
    <t>수정후</t>
    <phoneticPr fontId="1" type="noConversion"/>
  </si>
  <si>
    <t>의원</t>
    <phoneticPr fontId="1" type="noConversion"/>
  </si>
  <si>
    <t>병원급이상</t>
    <phoneticPr fontId="1" type="noConversion"/>
  </si>
  <si>
    <t>구분</t>
    <phoneticPr fontId="1" type="noConversion"/>
  </si>
  <si>
    <t>진료내역</t>
    <phoneticPr fontId="1" type="noConversion"/>
  </si>
  <si>
    <t>횟수</t>
    <phoneticPr fontId="1" type="noConversion"/>
  </si>
  <si>
    <t>일수</t>
    <phoneticPr fontId="1" type="noConversion"/>
  </si>
  <si>
    <t>진료과</t>
    <phoneticPr fontId="1" type="noConversion"/>
  </si>
  <si>
    <t>코드</t>
    <phoneticPr fontId="1" type="noConversion"/>
  </si>
  <si>
    <t>분류</t>
    <phoneticPr fontId="1" type="noConversion"/>
  </si>
  <si>
    <t>변경사유</t>
    <phoneticPr fontId="1" type="noConversion"/>
  </si>
  <si>
    <t>점수</t>
    <phoneticPr fontId="1" type="noConversion"/>
  </si>
  <si>
    <t>단가</t>
    <phoneticPr fontId="1" type="noConversion"/>
  </si>
  <si>
    <t>비용</t>
    <phoneticPr fontId="1" type="noConversion"/>
  </si>
  <si>
    <t>진찰료</t>
    <phoneticPr fontId="1" type="noConversion"/>
  </si>
  <si>
    <t>AA256</t>
  </si>
  <si>
    <t>재진진찰료(종합병원)</t>
  </si>
  <si>
    <r>
      <t>A</t>
    </r>
    <r>
      <rPr>
        <sz val="11"/>
        <color rgb="FFFF0000"/>
        <rFont val="맑은 고딕"/>
        <family val="3"/>
        <charset val="129"/>
        <scheme val="minor"/>
      </rPr>
      <t>L200</t>
    </r>
  </si>
  <si>
    <t>외래환자 의약품관리료(종합)</t>
  </si>
  <si>
    <t xml:space="preserve">헤모트레이트B </t>
  </si>
  <si>
    <t>헤모트레이트-비 1호 10L</t>
  </si>
  <si>
    <t>투석액</t>
    <phoneticPr fontId="1" type="noConversion"/>
  </si>
  <si>
    <t>주사료</t>
    <phoneticPr fontId="1" type="noConversion"/>
  </si>
  <si>
    <t>혈액투석1회당</t>
  </si>
  <si>
    <t>O7020</t>
  </si>
  <si>
    <t>혈액투석(1회당)</t>
  </si>
  <si>
    <t xml:space="preserve">혈액투석재료대 </t>
  </si>
  <si>
    <t>혈액투석 재료대</t>
  </si>
  <si>
    <t>투석액별도</t>
  </si>
  <si>
    <t>N180</t>
  </si>
  <si>
    <t>말기신질환</t>
  </si>
  <si>
    <t>N18.0</t>
  </si>
  <si>
    <t>만성신장병</t>
  </si>
  <si>
    <t>I12</t>
  </si>
  <si>
    <t>고혈압성신장질환</t>
  </si>
  <si>
    <t>고혈압성신장병</t>
  </si>
  <si>
    <t>K21</t>
  </si>
  <si>
    <t>위식도역류질환</t>
  </si>
  <si>
    <t>위식도역류병</t>
  </si>
  <si>
    <t>K58</t>
  </si>
  <si>
    <t>자극성장증후군</t>
  </si>
  <si>
    <t>과민성대장증후군</t>
  </si>
  <si>
    <t>AA257</t>
  </si>
  <si>
    <t>재진진찰료(상급종합병원)</t>
  </si>
  <si>
    <t>외래환자 의약품관리료(28일분)</t>
  </si>
  <si>
    <t>처방전</t>
    <phoneticPr fontId="1" type="noConversion"/>
  </si>
  <si>
    <t>카투라엑스엘서방정</t>
  </si>
  <si>
    <t>외래환자조제복약지도료(21일분)</t>
  </si>
  <si>
    <t>검사료</t>
    <phoneticPr fontId="1" type="noConversion"/>
  </si>
  <si>
    <t>문제번호</t>
    <phoneticPr fontId="1" type="noConversion"/>
  </si>
  <si>
    <t>학반</t>
    <phoneticPr fontId="1" type="noConversion"/>
  </si>
  <si>
    <t>A</t>
    <phoneticPr fontId="1" type="noConversion"/>
  </si>
  <si>
    <t>학번</t>
    <phoneticPr fontId="1" type="noConversion"/>
  </si>
  <si>
    <t>성명</t>
    <phoneticPr fontId="1" type="noConversion"/>
  </si>
  <si>
    <t>홍길동</t>
    <phoneticPr fontId="1" type="noConversion"/>
  </si>
  <si>
    <t>조명칭</t>
    <phoneticPr fontId="1" type="noConversion"/>
  </si>
  <si>
    <t>구름</t>
    <phoneticPr fontId="1" type="noConversion"/>
  </si>
  <si>
    <t>조원들</t>
    <phoneticPr fontId="1" type="noConversion"/>
  </si>
  <si>
    <t>김길동, 홍길동, 박길동, 이길동</t>
    <phoneticPr fontId="1" type="noConversion"/>
  </si>
  <si>
    <t>요양기관구분</t>
    <phoneticPr fontId="1" type="noConversion"/>
  </si>
  <si>
    <t>상급종합병원</t>
    <phoneticPr fontId="1" type="noConversion"/>
  </si>
  <si>
    <t>수정전</t>
    <phoneticPr fontId="1" type="noConversion"/>
  </si>
  <si>
    <t>수정후</t>
    <phoneticPr fontId="1" type="noConversion"/>
  </si>
  <si>
    <t>성별</t>
    <phoneticPr fontId="1" type="noConversion"/>
  </si>
  <si>
    <t>나이</t>
    <phoneticPr fontId="1" type="noConversion"/>
  </si>
  <si>
    <t>병명</t>
    <phoneticPr fontId="1" type="noConversion"/>
  </si>
  <si>
    <t>신장내과</t>
    <phoneticPr fontId="1" type="noConversion"/>
  </si>
  <si>
    <t>명칭</t>
    <phoneticPr fontId="1" type="noConversion"/>
  </si>
  <si>
    <t>수정전</t>
    <phoneticPr fontId="1" type="noConversion"/>
  </si>
  <si>
    <t>수정후</t>
    <phoneticPr fontId="1" type="noConversion"/>
  </si>
  <si>
    <t>의원</t>
    <phoneticPr fontId="1" type="noConversion"/>
  </si>
  <si>
    <t>병원급이상</t>
    <phoneticPr fontId="1" type="noConversion"/>
  </si>
  <si>
    <t>구분</t>
    <phoneticPr fontId="1" type="noConversion"/>
  </si>
  <si>
    <t>진료내역</t>
    <phoneticPr fontId="1" type="noConversion"/>
  </si>
  <si>
    <t>횟수</t>
    <phoneticPr fontId="1" type="noConversion"/>
  </si>
  <si>
    <t>일수</t>
    <phoneticPr fontId="1" type="noConversion"/>
  </si>
  <si>
    <t>진료과</t>
    <phoneticPr fontId="1" type="noConversion"/>
  </si>
  <si>
    <t>코드</t>
    <phoneticPr fontId="1" type="noConversion"/>
  </si>
  <si>
    <t>분류</t>
    <phoneticPr fontId="1" type="noConversion"/>
  </si>
  <si>
    <t>변경사유</t>
    <phoneticPr fontId="1" type="noConversion"/>
  </si>
  <si>
    <t>점수</t>
    <phoneticPr fontId="1" type="noConversion"/>
  </si>
  <si>
    <t>단가</t>
    <phoneticPr fontId="1" type="noConversion"/>
  </si>
  <si>
    <t>비용</t>
    <phoneticPr fontId="1" type="noConversion"/>
  </si>
  <si>
    <t>진찰료</t>
    <phoneticPr fontId="1" type="noConversion"/>
  </si>
  <si>
    <t>처방전</t>
    <phoneticPr fontId="1" type="noConversion"/>
  </si>
  <si>
    <t>약재료</t>
    <phoneticPr fontId="1" type="noConversion"/>
  </si>
  <si>
    <t>주사료</t>
    <phoneticPr fontId="1" type="noConversion"/>
  </si>
  <si>
    <t>처치및 수술료</t>
    <phoneticPr fontId="1" type="noConversion"/>
  </si>
  <si>
    <t>여</t>
    <phoneticPr fontId="1" type="noConversion"/>
  </si>
  <si>
    <t>신부전을 동반한 고혈압성신장질환</t>
  </si>
  <si>
    <t>명칭</t>
    <phoneticPr fontId="1" type="noConversion"/>
  </si>
  <si>
    <t>만성신부전</t>
  </si>
  <si>
    <t>명칭</t>
    <phoneticPr fontId="1" type="noConversion"/>
  </si>
  <si>
    <t>D50</t>
  </si>
  <si>
    <t>철결핍성빈혈</t>
  </si>
  <si>
    <t>수정전</t>
    <phoneticPr fontId="1" type="noConversion"/>
  </si>
  <si>
    <t>수정후</t>
    <phoneticPr fontId="1" type="noConversion"/>
  </si>
  <si>
    <t>의원</t>
    <phoneticPr fontId="1" type="noConversion"/>
  </si>
  <si>
    <t>병원급이상</t>
    <phoneticPr fontId="1" type="noConversion"/>
  </si>
  <si>
    <t>구분</t>
    <phoneticPr fontId="1" type="noConversion"/>
  </si>
  <si>
    <t>진료내역</t>
    <phoneticPr fontId="1" type="noConversion"/>
  </si>
  <si>
    <t>횟수</t>
    <phoneticPr fontId="1" type="noConversion"/>
  </si>
  <si>
    <t>일수</t>
    <phoneticPr fontId="1" type="noConversion"/>
  </si>
  <si>
    <t>진료과</t>
    <phoneticPr fontId="1" type="noConversion"/>
  </si>
  <si>
    <t>코드</t>
    <phoneticPr fontId="1" type="noConversion"/>
  </si>
  <si>
    <t>분류</t>
    <phoneticPr fontId="1" type="noConversion"/>
  </si>
  <si>
    <t>변경사유</t>
    <phoneticPr fontId="1" type="noConversion"/>
  </si>
  <si>
    <t>점수</t>
    <phoneticPr fontId="1" type="noConversion"/>
  </si>
  <si>
    <t>단가</t>
    <phoneticPr fontId="1" type="noConversion"/>
  </si>
  <si>
    <t>비용</t>
    <phoneticPr fontId="1" type="noConversion"/>
  </si>
  <si>
    <t>진찰료</t>
    <phoneticPr fontId="1" type="noConversion"/>
  </si>
  <si>
    <t>명칭</t>
    <phoneticPr fontId="1" type="noConversion"/>
  </si>
  <si>
    <t>의약품관리료(의원,1일)</t>
  </si>
  <si>
    <t>추가</t>
  </si>
  <si>
    <t>외래환자조제복약지도료(31일분)</t>
  </si>
  <si>
    <t>처방전</t>
  </si>
  <si>
    <t>아스트릭스캅셀</t>
  </si>
  <si>
    <t>클래리시드엑스엘서방정</t>
  </si>
  <si>
    <t>레가론캅셀</t>
  </si>
  <si>
    <t>네푸로정</t>
  </si>
  <si>
    <t>피리독신</t>
  </si>
  <si>
    <t>리포덱스정</t>
  </si>
  <si>
    <t>리믹스정</t>
  </si>
  <si>
    <t>주사료</t>
    <phoneticPr fontId="1" type="noConversion"/>
  </si>
  <si>
    <t>정맥내점적주사</t>
  </si>
  <si>
    <t>KK053</t>
  </si>
  <si>
    <t>정맥내점적주사(501-1000ml)</t>
  </si>
  <si>
    <t>명칭</t>
    <phoneticPr fontId="1" type="noConversion"/>
  </si>
  <si>
    <t>10% 포도당가엔에이.케이 주2 1000ml</t>
  </si>
  <si>
    <t>주사약추가</t>
    <phoneticPr fontId="1" type="noConversion"/>
  </si>
  <si>
    <t>???</t>
  </si>
  <si>
    <t>근육주사약</t>
  </si>
  <si>
    <t>처치및 수술료</t>
    <phoneticPr fontId="1" type="noConversion"/>
  </si>
  <si>
    <t>검사료</t>
    <phoneticPr fontId="1" type="noConversion"/>
  </si>
  <si>
    <t>수정전</t>
    <phoneticPr fontId="1" type="noConversion"/>
  </si>
  <si>
    <t>수정후</t>
    <phoneticPr fontId="1" type="noConversion"/>
  </si>
  <si>
    <t>의원</t>
    <phoneticPr fontId="1" type="noConversion"/>
  </si>
  <si>
    <t>병원급이상</t>
    <phoneticPr fontId="1" type="noConversion"/>
  </si>
  <si>
    <t>구분</t>
    <phoneticPr fontId="1" type="noConversion"/>
  </si>
  <si>
    <t>진료내역</t>
    <phoneticPr fontId="1" type="noConversion"/>
  </si>
  <si>
    <t>횟수</t>
    <phoneticPr fontId="1" type="noConversion"/>
  </si>
  <si>
    <t>일수</t>
    <phoneticPr fontId="1" type="noConversion"/>
  </si>
  <si>
    <t>진료과</t>
    <phoneticPr fontId="1" type="noConversion"/>
  </si>
  <si>
    <t>코드</t>
    <phoneticPr fontId="1" type="noConversion"/>
  </si>
  <si>
    <t>분류</t>
    <phoneticPr fontId="1" type="noConversion"/>
  </si>
  <si>
    <t>변경사유</t>
    <phoneticPr fontId="1" type="noConversion"/>
  </si>
  <si>
    <t>점수</t>
    <phoneticPr fontId="1" type="noConversion"/>
  </si>
  <si>
    <t>단가</t>
    <phoneticPr fontId="1" type="noConversion"/>
  </si>
  <si>
    <t>비용</t>
    <phoneticPr fontId="1" type="noConversion"/>
  </si>
  <si>
    <t>진찰료</t>
    <phoneticPr fontId="1" type="noConversion"/>
  </si>
  <si>
    <t>약재료</t>
    <phoneticPr fontId="1" type="noConversion"/>
  </si>
  <si>
    <t>검사료</t>
    <phoneticPr fontId="1" type="noConversion"/>
  </si>
  <si>
    <t>남 61</t>
    <phoneticPr fontId="1" type="noConversion"/>
  </si>
  <si>
    <r>
      <t xml:space="preserve">1  2  3  4  5  6  7  8  9  10  11  12  13  14  15  16  17  18  19  20  21  22  23  24  25  26  27  28  29  </t>
    </r>
    <r>
      <rPr>
        <b/>
        <i/>
        <u/>
        <sz val="10"/>
        <color theme="1"/>
        <rFont val="맑은 고딕"/>
        <family val="3"/>
        <charset val="129"/>
        <scheme val="minor"/>
      </rPr>
      <t>30</t>
    </r>
    <r>
      <rPr>
        <sz val="10"/>
        <color theme="1"/>
        <rFont val="맑은 고딕"/>
        <family val="3"/>
        <charset val="129"/>
        <scheme val="minor"/>
      </rPr>
      <t xml:space="preserve">  31</t>
    </r>
    <phoneticPr fontId="1" type="noConversion"/>
  </si>
  <si>
    <t>남 38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</si>
</sst>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0.0"/>
    <numFmt numFmtId="178" formatCode="_-* #,##0.00_-;\-* #,##0.0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0070C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i/>
      <u/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354">
    <xf numFmtId="0" fontId="0" fillId="0" borderId="0" xfId="0">
      <alignment vertical="center"/>
    </xf>
    <xf numFmtId="0" fontId="3" fillId="0" borderId="1" xfId="0" applyFont="1" applyBorder="1" applyAlignment="1">
      <alignment vertical="center" wrapText="1" shrinkToFit="1"/>
    </xf>
    <xf numFmtId="0" fontId="3" fillId="0" borderId="2" xfId="0" applyFont="1" applyBorder="1">
      <alignment vertical="center"/>
    </xf>
    <xf numFmtId="0" fontId="4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0" xfId="0" quotePrefix="1" applyFont="1" applyAlignment="1">
      <alignment horizontal="center" vertical="center"/>
    </xf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shrinkToFit="1"/>
    </xf>
    <xf numFmtId="0" fontId="5" fillId="0" borderId="10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41" fontId="5" fillId="0" borderId="1" xfId="0" applyNumberFormat="1" applyFont="1" applyBorder="1">
      <alignment vertical="center"/>
    </xf>
    <xf numFmtId="41" fontId="5" fillId="0" borderId="11" xfId="1" applyFont="1" applyBorder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41" fontId="5" fillId="0" borderId="12" xfId="0" applyNumberFormat="1" applyFont="1" applyBorder="1">
      <alignment vertical="center"/>
    </xf>
    <xf numFmtId="0" fontId="5" fillId="0" borderId="1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13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5" xfId="0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indent="1"/>
    </xf>
    <xf numFmtId="0" fontId="5" fillId="0" borderId="3" xfId="0" applyFont="1" applyBorder="1" applyAlignment="1">
      <alignment horizontal="left" vertical="center" indent="1"/>
    </xf>
    <xf numFmtId="0" fontId="5" fillId="0" borderId="9" xfId="0" applyFont="1" applyBorder="1" applyAlignment="1">
      <alignment horizontal="left" vertical="center" indent="1"/>
    </xf>
    <xf numFmtId="0" fontId="5" fillId="0" borderId="6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left" vertical="center" indent="1"/>
    </xf>
    <xf numFmtId="0" fontId="5" fillId="0" borderId="7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41" fontId="5" fillId="0" borderId="0" xfId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41" fontId="5" fillId="0" borderId="2" xfId="0" applyNumberFormat="1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0" fillId="0" borderId="0" xfId="0" applyFont="1">
      <alignment vertical="center"/>
    </xf>
    <xf numFmtId="41" fontId="5" fillId="0" borderId="13" xfId="0" applyNumberFormat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1" fontId="5" fillId="0" borderId="0" xfId="1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11" xfId="0" applyFont="1" applyBorder="1" applyAlignment="1">
      <alignment vertical="center" shrinkToFit="1"/>
    </xf>
    <xf numFmtId="0" fontId="5" fillId="0" borderId="8" xfId="0" applyFont="1" applyBorder="1" applyAlignment="1">
      <alignment vertical="center"/>
    </xf>
    <xf numFmtId="0" fontId="11" fillId="0" borderId="2" xfId="0" applyFont="1" applyBorder="1">
      <alignment vertical="center"/>
    </xf>
    <xf numFmtId="0" fontId="11" fillId="0" borderId="6" xfId="0" applyFont="1" applyBorder="1">
      <alignment vertical="center"/>
    </xf>
    <xf numFmtId="0" fontId="11" fillId="0" borderId="6" xfId="0" applyFont="1" applyBorder="1" applyAlignment="1">
      <alignment horizontal="left" vertical="center" indent="1"/>
    </xf>
    <xf numFmtId="0" fontId="11" fillId="0" borderId="13" xfId="0" applyFont="1" applyBorder="1" applyAlignment="1">
      <alignment horizontal="right" vertical="center"/>
    </xf>
    <xf numFmtId="0" fontId="11" fillId="0" borderId="3" xfId="0" applyFont="1" applyBorder="1" applyAlignment="1">
      <alignment horizontal="right" vertical="center"/>
    </xf>
    <xf numFmtId="0" fontId="5" fillId="0" borderId="2" xfId="0" applyFont="1" applyBorder="1" applyAlignment="1">
      <alignment vertical="center" shrinkToFit="1"/>
    </xf>
    <xf numFmtId="0" fontId="7" fillId="0" borderId="1" xfId="0" applyFont="1" applyBorder="1" applyAlignment="1">
      <alignment horizontal="center" vertical="center" wrapText="1" shrinkToFit="1"/>
    </xf>
    <xf numFmtId="41" fontId="5" fillId="0" borderId="1" xfId="1" applyFont="1" applyBorder="1" applyAlignment="1">
      <alignment vertical="center" shrinkToFit="1"/>
    </xf>
    <xf numFmtId="41" fontId="5" fillId="0" borderId="1" xfId="1" applyFont="1" applyBorder="1" applyAlignment="1">
      <alignment horizontal="center" vertical="center" shrinkToFit="1"/>
    </xf>
    <xf numFmtId="0" fontId="5" fillId="0" borderId="1" xfId="0" applyFont="1" applyBorder="1" applyAlignment="1">
      <alignment vertical="center" shrinkToFit="1"/>
    </xf>
    <xf numFmtId="0" fontId="5" fillId="0" borderId="10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41" fontId="5" fillId="0" borderId="8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41" fontId="5" fillId="0" borderId="1" xfId="1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 shrinkToFit="1"/>
    </xf>
    <xf numFmtId="41" fontId="5" fillId="0" borderId="11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 shrinkToFit="1"/>
    </xf>
    <xf numFmtId="0" fontId="3" fillId="0" borderId="14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left" vertical="center" wrapText="1" shrinkToFit="1"/>
    </xf>
    <xf numFmtId="0" fontId="10" fillId="0" borderId="15" xfId="0" applyFont="1" applyBorder="1" applyAlignment="1">
      <alignment horizontal="left" vertical="center" wrapText="1" shrinkToFit="1"/>
    </xf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left" vertical="center" wrapText="1" shrinkToFit="1"/>
    </xf>
    <xf numFmtId="0" fontId="6" fillId="0" borderId="15" xfId="0" applyFont="1" applyBorder="1" applyAlignment="1">
      <alignment horizontal="left" vertical="center" wrapText="1" shrinkToFit="1"/>
    </xf>
    <xf numFmtId="0" fontId="6" fillId="0" borderId="14" xfId="0" applyFont="1" applyBorder="1" applyAlignment="1">
      <alignment horizontal="left" vertical="center" wrapText="1" shrinkToFit="1"/>
    </xf>
    <xf numFmtId="0" fontId="6" fillId="0" borderId="2" xfId="0" applyFont="1" applyBorder="1" applyAlignment="1">
      <alignment horizontal="left" vertical="center" wrapText="1" shrinkToFit="1"/>
    </xf>
    <xf numFmtId="0" fontId="6" fillId="0" borderId="8" xfId="0" applyFont="1" applyBorder="1" applyAlignment="1">
      <alignment horizontal="left" vertical="center" wrapText="1" shrinkToFit="1"/>
    </xf>
    <xf numFmtId="0" fontId="6" fillId="0" borderId="4" xfId="0" applyFont="1" applyBorder="1" applyAlignment="1">
      <alignment horizontal="left" vertical="center" wrapText="1" shrinkToFit="1"/>
    </xf>
    <xf numFmtId="0" fontId="5" fillId="0" borderId="2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41" fontId="6" fillId="0" borderId="11" xfId="1" applyFont="1" applyBorder="1" applyAlignment="1">
      <alignment horizontal="center" vertical="center"/>
    </xf>
    <xf numFmtId="41" fontId="6" fillId="0" borderId="12" xfId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41" fontId="5" fillId="0" borderId="8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 wrapText="1" shrinkToFi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176" fontId="5" fillId="0" borderId="11" xfId="0" applyNumberFormat="1" applyFont="1" applyBorder="1" applyAlignment="1">
      <alignment horizontal="center" vertical="center" shrinkToFit="1"/>
    </xf>
    <xf numFmtId="176" fontId="5" fillId="0" borderId="13" xfId="0" applyNumberFormat="1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4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1" fontId="6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 shrinkToFit="1"/>
    </xf>
    <xf numFmtId="0" fontId="5" fillId="0" borderId="8" xfId="0" applyFont="1" applyBorder="1" applyAlignment="1">
      <alignment horizontal="left" vertical="center" wrapText="1" shrinkToFit="1"/>
    </xf>
    <xf numFmtId="0" fontId="5" fillId="0" borderId="4" xfId="0" applyFont="1" applyBorder="1" applyAlignment="1">
      <alignment horizontal="left" vertical="center" wrapText="1" shrinkToFit="1"/>
    </xf>
    <xf numFmtId="41" fontId="5" fillId="0" borderId="11" xfId="1" applyFont="1" applyBorder="1" applyAlignment="1">
      <alignment horizontal="right" vertical="center"/>
    </xf>
    <xf numFmtId="41" fontId="5" fillId="0" borderId="12" xfId="1" applyFont="1" applyBorder="1" applyAlignment="1">
      <alignment horizontal="right" vertical="center"/>
    </xf>
    <xf numFmtId="41" fontId="5" fillId="0" borderId="11" xfId="1" applyFont="1" applyBorder="1" applyAlignment="1">
      <alignment horizontal="center" vertical="center"/>
    </xf>
    <xf numFmtId="41" fontId="5" fillId="0" borderId="12" xfId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 shrinkToFit="1"/>
    </xf>
    <xf numFmtId="41" fontId="5" fillId="0" borderId="0" xfId="1" applyFont="1" applyBorder="1" applyAlignment="1">
      <alignment horizontal="center" vertical="center" shrinkToFit="1"/>
    </xf>
    <xf numFmtId="41" fontId="5" fillId="0" borderId="4" xfId="1" applyFont="1" applyBorder="1" applyAlignment="1">
      <alignment horizontal="center" vertical="center" shrinkToFit="1"/>
    </xf>
    <xf numFmtId="41" fontId="5" fillId="0" borderId="7" xfId="1" applyFont="1" applyBorder="1" applyAlignment="1">
      <alignment horizontal="center" vertical="center" shrinkToFit="1"/>
    </xf>
    <xf numFmtId="41" fontId="5" fillId="0" borderId="9" xfId="1" applyFont="1" applyBorder="1" applyAlignment="1">
      <alignment horizontal="center" vertical="center" shrinkToFit="1"/>
    </xf>
    <xf numFmtId="41" fontId="5" fillId="0" borderId="5" xfId="1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wrapText="1" shrinkToFit="1"/>
    </xf>
    <xf numFmtId="0" fontId="7" fillId="0" borderId="13" xfId="0" applyFont="1" applyBorder="1" applyAlignment="1">
      <alignment horizontal="center" vertical="center" wrapText="1" shrinkToFit="1"/>
    </xf>
    <xf numFmtId="0" fontId="6" fillId="0" borderId="12" xfId="0" applyFont="1" applyBorder="1" applyAlignment="1">
      <alignment horizontal="center" vertical="center" wrapText="1"/>
    </xf>
    <xf numFmtId="41" fontId="5" fillId="0" borderId="2" xfId="0" applyNumberFormat="1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 shrinkToFit="1"/>
    </xf>
    <xf numFmtId="41" fontId="5" fillId="0" borderId="6" xfId="1" applyFont="1" applyBorder="1" applyAlignment="1">
      <alignment horizontal="center" vertical="center" shrinkToFit="1"/>
    </xf>
    <xf numFmtId="41" fontId="5" fillId="0" borderId="3" xfId="1" applyFont="1" applyBorder="1" applyAlignment="1">
      <alignment horizontal="center" vertical="center" shrinkToFit="1"/>
    </xf>
    <xf numFmtId="0" fontId="5" fillId="0" borderId="1" xfId="1" applyNumberFormat="1" applyFont="1" applyBorder="1" applyAlignment="1">
      <alignment horizontal="center" vertical="center" shrinkToFit="1"/>
    </xf>
    <xf numFmtId="41" fontId="5" fillId="0" borderId="11" xfId="1" applyFont="1" applyBorder="1" applyAlignment="1">
      <alignment horizontal="center" vertical="center" shrinkToFit="1"/>
    </xf>
    <xf numFmtId="41" fontId="5" fillId="0" borderId="12" xfId="1" applyFont="1" applyBorder="1" applyAlignment="1">
      <alignment horizontal="center" vertical="center" shrinkToFit="1"/>
    </xf>
    <xf numFmtId="41" fontId="5" fillId="0" borderId="13" xfId="1" applyFont="1" applyBorder="1" applyAlignment="1">
      <alignment horizontal="center" vertical="center" shrinkToFit="1"/>
    </xf>
    <xf numFmtId="41" fontId="14" fillId="0" borderId="1" xfId="1" applyFont="1" applyBorder="1" applyAlignment="1">
      <alignment vertical="center" wrapText="1"/>
    </xf>
    <xf numFmtId="41" fontId="15" fillId="0" borderId="1" xfId="1" applyFont="1" applyBorder="1" applyAlignment="1">
      <alignment vertical="center" wrapText="1"/>
    </xf>
    <xf numFmtId="41" fontId="15" fillId="0" borderId="1" xfId="1" applyFont="1" applyBorder="1" applyAlignment="1">
      <alignment vertical="center" shrinkToFit="1"/>
    </xf>
    <xf numFmtId="41" fontId="2" fillId="0" borderId="1" xfId="1" applyFont="1" applyBorder="1" applyAlignment="1">
      <alignment vertical="center" shrinkToFit="1"/>
    </xf>
    <xf numFmtId="41" fontId="14" fillId="0" borderId="1" xfId="1" applyFont="1" applyBorder="1" applyAlignment="1">
      <alignment vertical="center" shrinkToFit="1"/>
    </xf>
    <xf numFmtId="41" fontId="14" fillId="0" borderId="16" xfId="1" applyFont="1" applyBorder="1" applyAlignment="1">
      <alignment vertical="center" shrinkToFit="1"/>
    </xf>
    <xf numFmtId="0" fontId="0" fillId="0" borderId="0" xfId="0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horizontal="left" vertical="center"/>
    </xf>
    <xf numFmtId="0" fontId="0" fillId="0" borderId="19" xfId="0" applyBorder="1">
      <alignment vertical="center"/>
    </xf>
    <xf numFmtId="0" fontId="0" fillId="0" borderId="21" xfId="0" applyBorder="1" applyAlignment="1">
      <alignment vertical="center" shrinkToFit="1"/>
    </xf>
    <xf numFmtId="0" fontId="0" fillId="0" borderId="22" xfId="0" applyBorder="1" applyAlignment="1">
      <alignment horizontal="left" vertical="center"/>
    </xf>
    <xf numFmtId="42" fontId="16" fillId="0" borderId="23" xfId="2" applyFont="1" applyBorder="1" applyAlignment="1">
      <alignment horizontal="center" vertical="center"/>
    </xf>
    <xf numFmtId="42" fontId="16" fillId="0" borderId="24" xfId="2" applyFont="1" applyBorder="1" applyAlignment="1">
      <alignment horizontal="center" vertical="center"/>
    </xf>
    <xf numFmtId="42" fontId="16" fillId="0" borderId="25" xfId="2" applyFont="1" applyBorder="1" applyAlignment="1">
      <alignment horizontal="center" vertical="center"/>
    </xf>
    <xf numFmtId="42" fontId="16" fillId="0" borderId="0" xfId="2" applyFont="1" applyBorder="1" applyAlignment="1">
      <alignment vertical="center"/>
    </xf>
    <xf numFmtId="0" fontId="16" fillId="0" borderId="23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/>
    </xf>
    <xf numFmtId="0" fontId="0" fillId="0" borderId="20" xfId="0" applyBorder="1" applyAlignment="1">
      <alignment vertical="center" shrinkToFit="1"/>
    </xf>
    <xf numFmtId="0" fontId="0" fillId="0" borderId="0" xfId="0" applyBorder="1" applyAlignment="1">
      <alignment vertical="center"/>
    </xf>
    <xf numFmtId="0" fontId="0" fillId="0" borderId="19" xfId="0" applyBorder="1" applyAlignment="1">
      <alignment vertical="center" shrinkToFit="1"/>
    </xf>
    <xf numFmtId="0" fontId="0" fillId="0" borderId="20" xfId="0" applyBorder="1" applyAlignment="1">
      <alignment vertical="center"/>
    </xf>
    <xf numFmtId="0" fontId="0" fillId="0" borderId="1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41" fontId="0" fillId="0" borderId="19" xfId="1" applyFont="1" applyBorder="1" applyAlignment="1">
      <alignment vertical="center" shrinkToFit="1"/>
    </xf>
    <xf numFmtId="41" fontId="0" fillId="0" borderId="1" xfId="1" applyFont="1" applyBorder="1" applyAlignment="1">
      <alignment vertical="center" shrinkToFit="1"/>
    </xf>
    <xf numFmtId="41" fontId="0" fillId="0" borderId="20" xfId="1" applyFont="1" applyBorder="1" applyAlignment="1">
      <alignment vertical="center" shrinkToFit="1"/>
    </xf>
    <xf numFmtId="41" fontId="0" fillId="0" borderId="0" xfId="1" applyFont="1" applyBorder="1" applyAlignment="1">
      <alignment vertical="center" shrinkToFit="1"/>
    </xf>
    <xf numFmtId="0" fontId="0" fillId="0" borderId="21" xfId="0" applyBorder="1">
      <alignment vertical="center"/>
    </xf>
    <xf numFmtId="0" fontId="0" fillId="0" borderId="16" xfId="0" applyBorder="1">
      <alignment vertical="center"/>
    </xf>
    <xf numFmtId="0" fontId="0" fillId="0" borderId="16" xfId="0" applyBorder="1" applyAlignment="1">
      <alignment vertical="center" shrinkToFit="1"/>
    </xf>
    <xf numFmtId="0" fontId="0" fillId="0" borderId="22" xfId="0" applyBorder="1" applyAlignment="1">
      <alignment vertical="center" shrinkToFit="1"/>
    </xf>
    <xf numFmtId="41" fontId="0" fillId="0" borderId="16" xfId="1" applyFont="1" applyBorder="1" applyAlignment="1">
      <alignment vertical="center" shrinkToFit="1"/>
    </xf>
    <xf numFmtId="41" fontId="0" fillId="0" borderId="22" xfId="1" applyFont="1" applyBorder="1" applyAlignment="1">
      <alignment vertical="center" shrinkToFit="1"/>
    </xf>
    <xf numFmtId="0" fontId="16" fillId="0" borderId="17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7" fillId="0" borderId="26" xfId="0" applyFont="1" applyBorder="1" applyAlignment="1">
      <alignment vertical="center"/>
    </xf>
    <xf numFmtId="177" fontId="17" fillId="0" borderId="26" xfId="0" applyNumberFormat="1" applyFont="1" applyBorder="1" applyAlignment="1">
      <alignment vertical="center"/>
    </xf>
    <xf numFmtId="0" fontId="17" fillId="0" borderId="18" xfId="0" applyFont="1" applyBorder="1" applyAlignment="1">
      <alignment vertical="center"/>
    </xf>
    <xf numFmtId="0" fontId="0" fillId="0" borderId="20" xfId="0" applyBorder="1">
      <alignment vertical="center"/>
    </xf>
    <xf numFmtId="0" fontId="0" fillId="0" borderId="19" xfId="0" applyFill="1" applyBorder="1" applyAlignment="1">
      <alignment vertical="center"/>
    </xf>
    <xf numFmtId="0" fontId="0" fillId="0" borderId="0" xfId="0" applyBorder="1" applyAlignment="1">
      <alignment vertical="center" wrapText="1"/>
    </xf>
    <xf numFmtId="41" fontId="0" fillId="0" borderId="1" xfId="1" applyFont="1" applyBorder="1" applyAlignment="1">
      <alignment vertical="center" wrapText="1"/>
    </xf>
    <xf numFmtId="41" fontId="15" fillId="0" borderId="1" xfId="1" applyFont="1" applyBorder="1" applyAlignment="1">
      <alignment vertical="center"/>
    </xf>
    <xf numFmtId="41" fontId="15" fillId="0" borderId="1" xfId="1" applyFont="1" applyBorder="1">
      <alignment vertical="center"/>
    </xf>
    <xf numFmtId="178" fontId="0" fillId="0" borderId="1" xfId="1" applyNumberFormat="1" applyFont="1" applyBorder="1">
      <alignment vertical="center"/>
    </xf>
    <xf numFmtId="41" fontId="0" fillId="0" borderId="20" xfId="0" applyNumberFormat="1" applyBorder="1">
      <alignment vertical="center"/>
    </xf>
    <xf numFmtId="41" fontId="0" fillId="0" borderId="0" xfId="1" applyFont="1" applyBorder="1">
      <alignment vertical="center"/>
    </xf>
    <xf numFmtId="41" fontId="0" fillId="0" borderId="19" xfId="1" applyFont="1" applyBorder="1" applyAlignment="1">
      <alignment vertical="center" wrapText="1"/>
    </xf>
    <xf numFmtId="41" fontId="2" fillId="0" borderId="1" xfId="1" applyFont="1" applyBorder="1" applyAlignment="1">
      <alignment vertical="center"/>
    </xf>
    <xf numFmtId="41" fontId="0" fillId="0" borderId="1" xfId="1" applyFont="1" applyBorder="1">
      <alignment vertical="center"/>
    </xf>
    <xf numFmtId="0" fontId="0" fillId="0" borderId="27" xfId="0" applyBorder="1" applyAlignment="1">
      <alignment vertical="center" shrinkToFit="1"/>
    </xf>
    <xf numFmtId="0" fontId="0" fillId="0" borderId="16" xfId="0" applyBorder="1" applyAlignment="1">
      <alignment vertical="center"/>
    </xf>
    <xf numFmtId="41" fontId="0" fillId="0" borderId="27" xfId="1" applyFont="1" applyBorder="1" applyAlignment="1">
      <alignment vertical="center" wrapText="1"/>
    </xf>
    <xf numFmtId="41" fontId="15" fillId="0" borderId="10" xfId="1" applyFont="1" applyBorder="1" applyAlignment="1">
      <alignment vertical="center" wrapText="1"/>
    </xf>
    <xf numFmtId="0" fontId="0" fillId="0" borderId="10" xfId="0" applyBorder="1" applyAlignment="1">
      <alignment vertical="center"/>
    </xf>
    <xf numFmtId="41" fontId="0" fillId="0" borderId="21" xfId="1" applyFont="1" applyBorder="1" applyAlignment="1">
      <alignment vertical="center" wrapText="1"/>
    </xf>
    <xf numFmtId="41" fontId="15" fillId="0" borderId="16" xfId="1" applyFont="1" applyBorder="1" applyAlignment="1">
      <alignment vertical="center" wrapText="1"/>
    </xf>
    <xf numFmtId="41" fontId="2" fillId="0" borderId="16" xfId="1" applyFont="1" applyBorder="1" applyAlignment="1">
      <alignment vertical="center"/>
    </xf>
    <xf numFmtId="41" fontId="0" fillId="0" borderId="16" xfId="1" applyFont="1" applyBorder="1">
      <alignment vertical="center"/>
    </xf>
    <xf numFmtId="178" fontId="0" fillId="0" borderId="16" xfId="1" applyNumberFormat="1" applyFont="1" applyBorder="1">
      <alignment vertical="center"/>
    </xf>
    <xf numFmtId="41" fontId="0" fillId="0" borderId="22" xfId="0" applyNumberFormat="1" applyBorder="1">
      <alignment vertical="center"/>
    </xf>
    <xf numFmtId="0" fontId="3" fillId="0" borderId="1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0" fillId="0" borderId="22" xfId="0" applyBorder="1">
      <alignment vertical="center"/>
    </xf>
    <xf numFmtId="41" fontId="0" fillId="0" borderId="16" xfId="1" applyFont="1" applyBorder="1" applyAlignment="1">
      <alignment vertical="center" wrapText="1"/>
    </xf>
    <xf numFmtId="41" fontId="2" fillId="0" borderId="16" xfId="1" applyFont="1" applyBorder="1" applyAlignment="1">
      <alignment vertical="center" shrinkToFit="1"/>
    </xf>
    <xf numFmtId="2" fontId="0" fillId="0" borderId="0" xfId="0" applyNumberFormat="1">
      <alignment vertical="center"/>
    </xf>
    <xf numFmtId="0" fontId="17" fillId="0" borderId="0" xfId="0" applyFont="1">
      <alignment vertical="center"/>
    </xf>
    <xf numFmtId="0" fontId="17" fillId="0" borderId="0" xfId="0" applyFont="1" applyAlignment="1">
      <alignment vertical="center" shrinkToFit="1"/>
    </xf>
    <xf numFmtId="0" fontId="14" fillId="0" borderId="0" xfId="0" applyFont="1" applyAlignment="1">
      <alignment vertical="center" shrinkToFit="1"/>
    </xf>
    <xf numFmtId="0" fontId="9" fillId="0" borderId="0" xfId="0" applyFont="1" applyAlignment="1">
      <alignment vertical="center" shrinkToFit="1"/>
    </xf>
    <xf numFmtId="0" fontId="15" fillId="0" borderId="0" xfId="0" applyFont="1" applyAlignment="1">
      <alignment vertical="center" shrinkToFit="1"/>
    </xf>
    <xf numFmtId="0" fontId="14" fillId="0" borderId="1" xfId="0" applyFont="1" applyBorder="1" applyAlignment="1">
      <alignment vertical="center" shrinkToFit="1"/>
    </xf>
    <xf numFmtId="0" fontId="14" fillId="0" borderId="1" xfId="0" applyFont="1" applyBorder="1">
      <alignment vertical="center"/>
    </xf>
    <xf numFmtId="177" fontId="0" fillId="0" borderId="1" xfId="0" applyNumberFormat="1" applyBorder="1" applyAlignment="1">
      <alignment vertical="center" shrinkToFit="1"/>
    </xf>
    <xf numFmtId="3" fontId="0" fillId="0" borderId="0" xfId="0" applyNumberFormat="1">
      <alignment vertical="center"/>
    </xf>
    <xf numFmtId="0" fontId="15" fillId="0" borderId="1" xfId="0" applyFont="1" applyBorder="1">
      <alignment vertical="center"/>
    </xf>
    <xf numFmtId="41" fontId="0" fillId="0" borderId="0" xfId="0" applyNumberFormat="1">
      <alignment vertical="center"/>
    </xf>
    <xf numFmtId="0" fontId="15" fillId="0" borderId="1" xfId="0" applyFont="1" applyBorder="1" applyAlignment="1">
      <alignment vertical="center" shrinkToFit="1"/>
    </xf>
    <xf numFmtId="3" fontId="0" fillId="0" borderId="1" xfId="0" applyNumberFormat="1" applyBorder="1">
      <alignment vertical="center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vertical="center" shrinkToFit="1"/>
    </xf>
    <xf numFmtId="0" fontId="9" fillId="0" borderId="0" xfId="0" applyFont="1">
      <alignment vertical="center"/>
    </xf>
    <xf numFmtId="0" fontId="0" fillId="0" borderId="8" xfId="0" applyFill="1" applyBorder="1">
      <alignment vertical="center"/>
    </xf>
    <xf numFmtId="0" fontId="0" fillId="0" borderId="0" xfId="0" applyFill="1" applyBorder="1">
      <alignment vertical="center"/>
    </xf>
    <xf numFmtId="41" fontId="0" fillId="0" borderId="28" xfId="1" applyFont="1" applyBorder="1" applyAlignment="1">
      <alignment vertical="center" shrinkToFit="1"/>
    </xf>
    <xf numFmtId="41" fontId="0" fillId="0" borderId="28" xfId="1" applyFont="1" applyBorder="1" applyAlignment="1">
      <alignment vertical="center" wrapText="1"/>
    </xf>
    <xf numFmtId="41" fontId="2" fillId="0" borderId="1" xfId="1" applyFont="1" applyBorder="1">
      <alignment vertical="center"/>
    </xf>
    <xf numFmtId="41" fontId="14" fillId="0" borderId="1" xfId="1" applyFont="1" applyBorder="1">
      <alignment vertical="center"/>
    </xf>
    <xf numFmtId="0" fontId="0" fillId="0" borderId="13" xfId="0" applyBorder="1">
      <alignment vertical="center"/>
    </xf>
    <xf numFmtId="41" fontId="14" fillId="0" borderId="1" xfId="0" applyNumberFormat="1" applyFont="1" applyBorder="1">
      <alignment vertical="center"/>
    </xf>
    <xf numFmtId="178" fontId="0" fillId="0" borderId="13" xfId="1" applyNumberFormat="1" applyFont="1" applyBorder="1">
      <alignment vertical="center"/>
    </xf>
    <xf numFmtId="41" fontId="0" fillId="0" borderId="29" xfId="1" applyFont="1" applyBorder="1" applyAlignment="1">
      <alignment vertical="center" wrapText="1"/>
    </xf>
    <xf numFmtId="0" fontId="0" fillId="0" borderId="30" xfId="0" applyBorder="1" applyAlignment="1">
      <alignment vertical="center"/>
    </xf>
    <xf numFmtId="41" fontId="0" fillId="0" borderId="30" xfId="1" applyFont="1" applyBorder="1" applyAlignment="1">
      <alignment vertical="center" wrapText="1"/>
    </xf>
    <xf numFmtId="41" fontId="0" fillId="0" borderId="30" xfId="1" applyFont="1" applyBorder="1" applyAlignment="1">
      <alignment vertical="center" shrinkToFit="1"/>
    </xf>
    <xf numFmtId="41" fontId="0" fillId="0" borderId="31" xfId="0" applyNumberFormat="1" applyBorder="1">
      <alignment vertical="center"/>
    </xf>
    <xf numFmtId="41" fontId="0" fillId="0" borderId="0" xfId="1" applyFont="1" applyBorder="1" applyAlignment="1">
      <alignment vertical="center" wrapText="1"/>
    </xf>
    <xf numFmtId="41" fontId="2" fillId="0" borderId="0" xfId="1" applyFont="1" applyBorder="1" applyAlignment="1">
      <alignment vertical="center" shrinkToFit="1"/>
    </xf>
    <xf numFmtId="41" fontId="2" fillId="0" borderId="0" xfId="1" applyFont="1" applyBorder="1" applyAlignment="1">
      <alignment vertical="center"/>
    </xf>
    <xf numFmtId="178" fontId="0" fillId="0" borderId="0" xfId="1" applyNumberFormat="1" applyFont="1" applyBorder="1">
      <alignment vertical="center"/>
    </xf>
    <xf numFmtId="41" fontId="0" fillId="0" borderId="1" xfId="0" applyNumberFormat="1" applyBorder="1">
      <alignment vertical="center"/>
    </xf>
    <xf numFmtId="0" fontId="0" fillId="0" borderId="13" xfId="0" applyBorder="1" applyAlignment="1">
      <alignment vertical="center" shrinkToFit="1"/>
    </xf>
    <xf numFmtId="0" fontId="0" fillId="0" borderId="32" xfId="0" applyBorder="1" applyAlignment="1">
      <alignment vertical="center" shrinkToFit="1"/>
    </xf>
    <xf numFmtId="41" fontId="0" fillId="0" borderId="1" xfId="0" applyNumberFormat="1" applyBorder="1" applyAlignment="1">
      <alignment vertical="center" shrinkToFit="1"/>
    </xf>
    <xf numFmtId="41" fontId="14" fillId="0" borderId="1" xfId="0" applyNumberFormat="1" applyFont="1" applyBorder="1" applyAlignment="1">
      <alignment vertical="center" shrinkToFit="1"/>
    </xf>
    <xf numFmtId="41" fontId="15" fillId="0" borderId="1" xfId="0" applyNumberFormat="1" applyFont="1" applyBorder="1" applyAlignment="1">
      <alignment vertical="center" shrinkToFit="1"/>
    </xf>
    <xf numFmtId="41" fontId="0" fillId="0" borderId="20" xfId="0" applyNumberFormat="1" applyBorder="1" applyAlignment="1">
      <alignment vertical="center" shrinkToFit="1"/>
    </xf>
    <xf numFmtId="178" fontId="4" fillId="0" borderId="0" xfId="1" applyNumberFormat="1" applyFont="1">
      <alignment vertical="center"/>
    </xf>
    <xf numFmtId="41" fontId="5" fillId="0" borderId="13" xfId="1" applyFont="1" applyBorder="1" applyAlignment="1">
      <alignment horizontal="center" vertical="center"/>
    </xf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13855</xdr:colOff>
      <xdr:row>70</xdr:row>
      <xdr:rowOff>0</xdr:rowOff>
    </xdr:from>
    <xdr:to>
      <xdr:col>22</xdr:col>
      <xdr:colOff>0</xdr:colOff>
      <xdr:row>70</xdr:row>
      <xdr:rowOff>207819</xdr:rowOff>
    </xdr:to>
    <xdr:cxnSp macro="">
      <xdr:nvCxnSpPr>
        <xdr:cNvPr id="2" name="직선 연결선 1"/>
        <xdr:cNvCxnSpPr/>
      </xdr:nvCxnSpPr>
      <xdr:spPr>
        <a:xfrm flipV="1">
          <a:off x="7649095" y="14089380"/>
          <a:ext cx="458585" cy="2001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214746</xdr:colOff>
      <xdr:row>71</xdr:row>
      <xdr:rowOff>13854</xdr:rowOff>
    </xdr:from>
    <xdr:to>
      <xdr:col>21</xdr:col>
      <xdr:colOff>443346</xdr:colOff>
      <xdr:row>72</xdr:row>
      <xdr:rowOff>6928</xdr:rowOff>
    </xdr:to>
    <xdr:cxnSp macro="">
      <xdr:nvCxnSpPr>
        <xdr:cNvPr id="3" name="직선 연결선 2"/>
        <xdr:cNvCxnSpPr/>
      </xdr:nvCxnSpPr>
      <xdr:spPr>
        <a:xfrm flipV="1">
          <a:off x="7621386" y="14301354"/>
          <a:ext cx="457200" cy="191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20782</xdr:colOff>
      <xdr:row>72</xdr:row>
      <xdr:rowOff>0</xdr:rowOff>
    </xdr:from>
    <xdr:to>
      <xdr:col>22</xdr:col>
      <xdr:colOff>6927</xdr:colOff>
      <xdr:row>72</xdr:row>
      <xdr:rowOff>207819</xdr:rowOff>
    </xdr:to>
    <xdr:cxnSp macro="">
      <xdr:nvCxnSpPr>
        <xdr:cNvPr id="4" name="직선 연결선 3"/>
        <xdr:cNvCxnSpPr/>
      </xdr:nvCxnSpPr>
      <xdr:spPr>
        <a:xfrm flipV="1">
          <a:off x="7656022" y="14485620"/>
          <a:ext cx="458585" cy="2001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13855</xdr:colOff>
      <xdr:row>72</xdr:row>
      <xdr:rowOff>214745</xdr:rowOff>
    </xdr:from>
    <xdr:to>
      <xdr:col>22</xdr:col>
      <xdr:colOff>0</xdr:colOff>
      <xdr:row>73</xdr:row>
      <xdr:rowOff>207818</xdr:rowOff>
    </xdr:to>
    <xdr:cxnSp macro="">
      <xdr:nvCxnSpPr>
        <xdr:cNvPr id="5" name="직선 연결선 4"/>
        <xdr:cNvCxnSpPr/>
      </xdr:nvCxnSpPr>
      <xdr:spPr>
        <a:xfrm flipV="1">
          <a:off x="7649095" y="14685125"/>
          <a:ext cx="458585" cy="1988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13854</xdr:colOff>
      <xdr:row>70</xdr:row>
      <xdr:rowOff>13855</xdr:rowOff>
    </xdr:from>
    <xdr:to>
      <xdr:col>23</xdr:col>
      <xdr:colOff>353291</xdr:colOff>
      <xdr:row>71</xdr:row>
      <xdr:rowOff>6927</xdr:rowOff>
    </xdr:to>
    <xdr:cxnSp macro="">
      <xdr:nvCxnSpPr>
        <xdr:cNvPr id="6" name="직선 연결선 5"/>
        <xdr:cNvCxnSpPr/>
      </xdr:nvCxnSpPr>
      <xdr:spPr>
        <a:xfrm flipV="1">
          <a:off x="8121534" y="14103235"/>
          <a:ext cx="697577" cy="1911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457200</xdr:colOff>
      <xdr:row>71</xdr:row>
      <xdr:rowOff>0</xdr:rowOff>
    </xdr:from>
    <xdr:to>
      <xdr:col>23</xdr:col>
      <xdr:colOff>325582</xdr:colOff>
      <xdr:row>71</xdr:row>
      <xdr:rowOff>207818</xdr:rowOff>
    </xdr:to>
    <xdr:cxnSp macro="">
      <xdr:nvCxnSpPr>
        <xdr:cNvPr id="7" name="직선 연결선 6"/>
        <xdr:cNvCxnSpPr/>
      </xdr:nvCxnSpPr>
      <xdr:spPr>
        <a:xfrm flipV="1">
          <a:off x="8092440" y="14287500"/>
          <a:ext cx="698962" cy="20019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71</xdr:row>
      <xdr:rowOff>207818</xdr:rowOff>
    </xdr:from>
    <xdr:to>
      <xdr:col>23</xdr:col>
      <xdr:colOff>346364</xdr:colOff>
      <xdr:row>72</xdr:row>
      <xdr:rowOff>200891</xdr:rowOff>
    </xdr:to>
    <xdr:cxnSp macro="">
      <xdr:nvCxnSpPr>
        <xdr:cNvPr id="8" name="직선 연결선 7"/>
        <xdr:cNvCxnSpPr/>
      </xdr:nvCxnSpPr>
      <xdr:spPr>
        <a:xfrm flipV="1">
          <a:off x="8114607" y="14487698"/>
          <a:ext cx="697577" cy="1988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73</xdr:row>
      <xdr:rowOff>6927</xdr:rowOff>
    </xdr:from>
    <xdr:to>
      <xdr:col>23</xdr:col>
      <xdr:colOff>346364</xdr:colOff>
      <xdr:row>74</xdr:row>
      <xdr:rowOff>0</xdr:rowOff>
    </xdr:to>
    <xdr:cxnSp macro="">
      <xdr:nvCxnSpPr>
        <xdr:cNvPr id="9" name="직선 연결선 8"/>
        <xdr:cNvCxnSpPr/>
      </xdr:nvCxnSpPr>
      <xdr:spPr>
        <a:xfrm flipV="1">
          <a:off x="8114607" y="14690667"/>
          <a:ext cx="697577" cy="1911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13855</xdr:colOff>
      <xdr:row>70</xdr:row>
      <xdr:rowOff>0</xdr:rowOff>
    </xdr:from>
    <xdr:to>
      <xdr:col>22</xdr:col>
      <xdr:colOff>0</xdr:colOff>
      <xdr:row>70</xdr:row>
      <xdr:rowOff>207819</xdr:rowOff>
    </xdr:to>
    <xdr:cxnSp macro="">
      <xdr:nvCxnSpPr>
        <xdr:cNvPr id="2" name="직선 연결선 1"/>
        <xdr:cNvCxnSpPr/>
      </xdr:nvCxnSpPr>
      <xdr:spPr>
        <a:xfrm flipV="1">
          <a:off x="7649095" y="14089380"/>
          <a:ext cx="458585" cy="2001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214746</xdr:colOff>
      <xdr:row>71</xdr:row>
      <xdr:rowOff>13854</xdr:rowOff>
    </xdr:from>
    <xdr:to>
      <xdr:col>21</xdr:col>
      <xdr:colOff>443346</xdr:colOff>
      <xdr:row>72</xdr:row>
      <xdr:rowOff>6928</xdr:rowOff>
    </xdr:to>
    <xdr:cxnSp macro="">
      <xdr:nvCxnSpPr>
        <xdr:cNvPr id="3" name="직선 연결선 2"/>
        <xdr:cNvCxnSpPr/>
      </xdr:nvCxnSpPr>
      <xdr:spPr>
        <a:xfrm flipV="1">
          <a:off x="7621386" y="14301354"/>
          <a:ext cx="457200" cy="191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20782</xdr:colOff>
      <xdr:row>72</xdr:row>
      <xdr:rowOff>0</xdr:rowOff>
    </xdr:from>
    <xdr:to>
      <xdr:col>22</xdr:col>
      <xdr:colOff>6927</xdr:colOff>
      <xdr:row>72</xdr:row>
      <xdr:rowOff>207819</xdr:rowOff>
    </xdr:to>
    <xdr:cxnSp macro="">
      <xdr:nvCxnSpPr>
        <xdr:cNvPr id="4" name="직선 연결선 3"/>
        <xdr:cNvCxnSpPr/>
      </xdr:nvCxnSpPr>
      <xdr:spPr>
        <a:xfrm flipV="1">
          <a:off x="7656022" y="14485620"/>
          <a:ext cx="458585" cy="2001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13855</xdr:colOff>
      <xdr:row>72</xdr:row>
      <xdr:rowOff>214745</xdr:rowOff>
    </xdr:from>
    <xdr:to>
      <xdr:col>22</xdr:col>
      <xdr:colOff>0</xdr:colOff>
      <xdr:row>73</xdr:row>
      <xdr:rowOff>207818</xdr:rowOff>
    </xdr:to>
    <xdr:cxnSp macro="">
      <xdr:nvCxnSpPr>
        <xdr:cNvPr id="5" name="직선 연결선 4"/>
        <xdr:cNvCxnSpPr/>
      </xdr:nvCxnSpPr>
      <xdr:spPr>
        <a:xfrm flipV="1">
          <a:off x="7649095" y="14685125"/>
          <a:ext cx="458585" cy="1988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13854</xdr:colOff>
      <xdr:row>70</xdr:row>
      <xdr:rowOff>13855</xdr:rowOff>
    </xdr:from>
    <xdr:to>
      <xdr:col>23</xdr:col>
      <xdr:colOff>353291</xdr:colOff>
      <xdr:row>71</xdr:row>
      <xdr:rowOff>6927</xdr:rowOff>
    </xdr:to>
    <xdr:cxnSp macro="">
      <xdr:nvCxnSpPr>
        <xdr:cNvPr id="6" name="직선 연결선 5"/>
        <xdr:cNvCxnSpPr/>
      </xdr:nvCxnSpPr>
      <xdr:spPr>
        <a:xfrm flipV="1">
          <a:off x="8121534" y="14103235"/>
          <a:ext cx="697577" cy="1911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457200</xdr:colOff>
      <xdr:row>71</xdr:row>
      <xdr:rowOff>0</xdr:rowOff>
    </xdr:from>
    <xdr:to>
      <xdr:col>23</xdr:col>
      <xdr:colOff>325582</xdr:colOff>
      <xdr:row>71</xdr:row>
      <xdr:rowOff>207818</xdr:rowOff>
    </xdr:to>
    <xdr:cxnSp macro="">
      <xdr:nvCxnSpPr>
        <xdr:cNvPr id="7" name="직선 연결선 6"/>
        <xdr:cNvCxnSpPr/>
      </xdr:nvCxnSpPr>
      <xdr:spPr>
        <a:xfrm flipV="1">
          <a:off x="8092440" y="14287500"/>
          <a:ext cx="698962" cy="20019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71</xdr:row>
      <xdr:rowOff>207818</xdr:rowOff>
    </xdr:from>
    <xdr:to>
      <xdr:col>23</xdr:col>
      <xdr:colOff>346364</xdr:colOff>
      <xdr:row>72</xdr:row>
      <xdr:rowOff>200891</xdr:rowOff>
    </xdr:to>
    <xdr:cxnSp macro="">
      <xdr:nvCxnSpPr>
        <xdr:cNvPr id="8" name="직선 연결선 7"/>
        <xdr:cNvCxnSpPr/>
      </xdr:nvCxnSpPr>
      <xdr:spPr>
        <a:xfrm flipV="1">
          <a:off x="8114607" y="14487698"/>
          <a:ext cx="697577" cy="1988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73</xdr:row>
      <xdr:rowOff>6927</xdr:rowOff>
    </xdr:from>
    <xdr:to>
      <xdr:col>23</xdr:col>
      <xdr:colOff>346364</xdr:colOff>
      <xdr:row>74</xdr:row>
      <xdr:rowOff>0</xdr:rowOff>
    </xdr:to>
    <xdr:cxnSp macro="">
      <xdr:nvCxnSpPr>
        <xdr:cNvPr id="9" name="직선 연결선 8"/>
        <xdr:cNvCxnSpPr/>
      </xdr:nvCxnSpPr>
      <xdr:spPr>
        <a:xfrm flipV="1">
          <a:off x="8114607" y="14690667"/>
          <a:ext cx="697577" cy="1911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13855</xdr:colOff>
      <xdr:row>70</xdr:row>
      <xdr:rowOff>0</xdr:rowOff>
    </xdr:from>
    <xdr:to>
      <xdr:col>22</xdr:col>
      <xdr:colOff>0</xdr:colOff>
      <xdr:row>70</xdr:row>
      <xdr:rowOff>207819</xdr:rowOff>
    </xdr:to>
    <xdr:cxnSp macro="">
      <xdr:nvCxnSpPr>
        <xdr:cNvPr id="23" name="직선 연결선 22"/>
        <xdr:cNvCxnSpPr/>
      </xdr:nvCxnSpPr>
      <xdr:spPr>
        <a:xfrm flipV="1">
          <a:off x="7661564" y="15808036"/>
          <a:ext cx="457200" cy="2078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214746</xdr:colOff>
      <xdr:row>71</xdr:row>
      <xdr:rowOff>13854</xdr:rowOff>
    </xdr:from>
    <xdr:to>
      <xdr:col>21</xdr:col>
      <xdr:colOff>443346</xdr:colOff>
      <xdr:row>72</xdr:row>
      <xdr:rowOff>6928</xdr:rowOff>
    </xdr:to>
    <xdr:cxnSp macro="">
      <xdr:nvCxnSpPr>
        <xdr:cNvPr id="24" name="직선 연결선 23"/>
        <xdr:cNvCxnSpPr/>
      </xdr:nvCxnSpPr>
      <xdr:spPr>
        <a:xfrm flipV="1">
          <a:off x="7633855" y="16036636"/>
          <a:ext cx="457200" cy="2078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20782</xdr:colOff>
      <xdr:row>72</xdr:row>
      <xdr:rowOff>0</xdr:rowOff>
    </xdr:from>
    <xdr:to>
      <xdr:col>22</xdr:col>
      <xdr:colOff>6927</xdr:colOff>
      <xdr:row>72</xdr:row>
      <xdr:rowOff>207819</xdr:rowOff>
    </xdr:to>
    <xdr:cxnSp macro="">
      <xdr:nvCxnSpPr>
        <xdr:cNvPr id="25" name="직선 연결선 24"/>
        <xdr:cNvCxnSpPr/>
      </xdr:nvCxnSpPr>
      <xdr:spPr>
        <a:xfrm flipV="1">
          <a:off x="7668491" y="16237527"/>
          <a:ext cx="457200" cy="2078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13855</xdr:colOff>
      <xdr:row>72</xdr:row>
      <xdr:rowOff>214745</xdr:rowOff>
    </xdr:from>
    <xdr:to>
      <xdr:col>22</xdr:col>
      <xdr:colOff>0</xdr:colOff>
      <xdr:row>73</xdr:row>
      <xdr:rowOff>207818</xdr:rowOff>
    </xdr:to>
    <xdr:cxnSp macro="">
      <xdr:nvCxnSpPr>
        <xdr:cNvPr id="26" name="직선 연결선 25"/>
        <xdr:cNvCxnSpPr/>
      </xdr:nvCxnSpPr>
      <xdr:spPr>
        <a:xfrm flipV="1">
          <a:off x="7661564" y="16452272"/>
          <a:ext cx="457200" cy="2078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13854</xdr:colOff>
      <xdr:row>70</xdr:row>
      <xdr:rowOff>13855</xdr:rowOff>
    </xdr:from>
    <xdr:to>
      <xdr:col>23</xdr:col>
      <xdr:colOff>353291</xdr:colOff>
      <xdr:row>71</xdr:row>
      <xdr:rowOff>6927</xdr:rowOff>
    </xdr:to>
    <xdr:cxnSp macro="">
      <xdr:nvCxnSpPr>
        <xdr:cNvPr id="30" name="직선 연결선 29"/>
        <xdr:cNvCxnSpPr/>
      </xdr:nvCxnSpPr>
      <xdr:spPr>
        <a:xfrm flipV="1">
          <a:off x="8132618" y="15821891"/>
          <a:ext cx="699655" cy="2078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457200</xdr:colOff>
      <xdr:row>71</xdr:row>
      <xdr:rowOff>0</xdr:rowOff>
    </xdr:from>
    <xdr:to>
      <xdr:col>23</xdr:col>
      <xdr:colOff>325582</xdr:colOff>
      <xdr:row>71</xdr:row>
      <xdr:rowOff>207818</xdr:rowOff>
    </xdr:to>
    <xdr:cxnSp macro="">
      <xdr:nvCxnSpPr>
        <xdr:cNvPr id="31" name="직선 연결선 30"/>
        <xdr:cNvCxnSpPr/>
      </xdr:nvCxnSpPr>
      <xdr:spPr>
        <a:xfrm flipV="1">
          <a:off x="8104909" y="16022782"/>
          <a:ext cx="699655" cy="2078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71</xdr:row>
      <xdr:rowOff>207818</xdr:rowOff>
    </xdr:from>
    <xdr:to>
      <xdr:col>23</xdr:col>
      <xdr:colOff>346364</xdr:colOff>
      <xdr:row>72</xdr:row>
      <xdr:rowOff>200891</xdr:rowOff>
    </xdr:to>
    <xdr:cxnSp macro="">
      <xdr:nvCxnSpPr>
        <xdr:cNvPr id="32" name="직선 연결선 31"/>
        <xdr:cNvCxnSpPr/>
      </xdr:nvCxnSpPr>
      <xdr:spPr>
        <a:xfrm flipV="1">
          <a:off x="8125691" y="16230600"/>
          <a:ext cx="699655" cy="2078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73</xdr:row>
      <xdr:rowOff>6927</xdr:rowOff>
    </xdr:from>
    <xdr:to>
      <xdr:col>23</xdr:col>
      <xdr:colOff>346364</xdr:colOff>
      <xdr:row>74</xdr:row>
      <xdr:rowOff>0</xdr:rowOff>
    </xdr:to>
    <xdr:cxnSp macro="">
      <xdr:nvCxnSpPr>
        <xdr:cNvPr id="33" name="직선 연결선 32"/>
        <xdr:cNvCxnSpPr/>
      </xdr:nvCxnSpPr>
      <xdr:spPr>
        <a:xfrm flipV="1">
          <a:off x="8125691" y="16459200"/>
          <a:ext cx="699655" cy="2078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13855</xdr:colOff>
      <xdr:row>71</xdr:row>
      <xdr:rowOff>0</xdr:rowOff>
    </xdr:from>
    <xdr:to>
      <xdr:col>22</xdr:col>
      <xdr:colOff>0</xdr:colOff>
      <xdr:row>71</xdr:row>
      <xdr:rowOff>207819</xdr:rowOff>
    </xdr:to>
    <xdr:cxnSp macro="">
      <xdr:nvCxnSpPr>
        <xdr:cNvPr id="2" name="직선 연결선 1"/>
        <xdr:cNvCxnSpPr/>
      </xdr:nvCxnSpPr>
      <xdr:spPr>
        <a:xfrm flipV="1">
          <a:off x="7649095" y="15727680"/>
          <a:ext cx="458585" cy="2078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214746</xdr:colOff>
      <xdr:row>72</xdr:row>
      <xdr:rowOff>13854</xdr:rowOff>
    </xdr:from>
    <xdr:to>
      <xdr:col>21</xdr:col>
      <xdr:colOff>443346</xdr:colOff>
      <xdr:row>73</xdr:row>
      <xdr:rowOff>6928</xdr:rowOff>
    </xdr:to>
    <xdr:cxnSp macro="">
      <xdr:nvCxnSpPr>
        <xdr:cNvPr id="3" name="직선 연결선 2"/>
        <xdr:cNvCxnSpPr/>
      </xdr:nvCxnSpPr>
      <xdr:spPr>
        <a:xfrm flipV="1">
          <a:off x="7621386" y="15954894"/>
          <a:ext cx="457200" cy="206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20782</xdr:colOff>
      <xdr:row>73</xdr:row>
      <xdr:rowOff>0</xdr:rowOff>
    </xdr:from>
    <xdr:to>
      <xdr:col>22</xdr:col>
      <xdr:colOff>6927</xdr:colOff>
      <xdr:row>73</xdr:row>
      <xdr:rowOff>207819</xdr:rowOff>
    </xdr:to>
    <xdr:cxnSp macro="">
      <xdr:nvCxnSpPr>
        <xdr:cNvPr id="4" name="직선 연결선 3"/>
        <xdr:cNvCxnSpPr/>
      </xdr:nvCxnSpPr>
      <xdr:spPr>
        <a:xfrm flipV="1">
          <a:off x="7656022" y="16154400"/>
          <a:ext cx="458585" cy="2078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13855</xdr:colOff>
      <xdr:row>73</xdr:row>
      <xdr:rowOff>214745</xdr:rowOff>
    </xdr:from>
    <xdr:to>
      <xdr:col>22</xdr:col>
      <xdr:colOff>0</xdr:colOff>
      <xdr:row>74</xdr:row>
      <xdr:rowOff>207818</xdr:rowOff>
    </xdr:to>
    <xdr:cxnSp macro="">
      <xdr:nvCxnSpPr>
        <xdr:cNvPr id="5" name="직선 연결선 4"/>
        <xdr:cNvCxnSpPr/>
      </xdr:nvCxnSpPr>
      <xdr:spPr>
        <a:xfrm flipV="1">
          <a:off x="7649095" y="16369145"/>
          <a:ext cx="458585" cy="2064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13854</xdr:colOff>
      <xdr:row>71</xdr:row>
      <xdr:rowOff>13855</xdr:rowOff>
    </xdr:from>
    <xdr:to>
      <xdr:col>23</xdr:col>
      <xdr:colOff>353291</xdr:colOff>
      <xdr:row>72</xdr:row>
      <xdr:rowOff>6927</xdr:rowOff>
    </xdr:to>
    <xdr:cxnSp macro="">
      <xdr:nvCxnSpPr>
        <xdr:cNvPr id="6" name="직선 연결선 5"/>
        <xdr:cNvCxnSpPr/>
      </xdr:nvCxnSpPr>
      <xdr:spPr>
        <a:xfrm flipV="1">
          <a:off x="8121534" y="15741535"/>
          <a:ext cx="697577" cy="20643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457200</xdr:colOff>
      <xdr:row>72</xdr:row>
      <xdr:rowOff>0</xdr:rowOff>
    </xdr:from>
    <xdr:to>
      <xdr:col>23</xdr:col>
      <xdr:colOff>325582</xdr:colOff>
      <xdr:row>72</xdr:row>
      <xdr:rowOff>207818</xdr:rowOff>
    </xdr:to>
    <xdr:cxnSp macro="">
      <xdr:nvCxnSpPr>
        <xdr:cNvPr id="7" name="직선 연결선 6"/>
        <xdr:cNvCxnSpPr/>
      </xdr:nvCxnSpPr>
      <xdr:spPr>
        <a:xfrm flipV="1">
          <a:off x="8092440" y="15941040"/>
          <a:ext cx="698962" cy="2078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72</xdr:row>
      <xdr:rowOff>207818</xdr:rowOff>
    </xdr:from>
    <xdr:to>
      <xdr:col>23</xdr:col>
      <xdr:colOff>346364</xdr:colOff>
      <xdr:row>73</xdr:row>
      <xdr:rowOff>200891</xdr:rowOff>
    </xdr:to>
    <xdr:cxnSp macro="">
      <xdr:nvCxnSpPr>
        <xdr:cNvPr id="8" name="직선 연결선 7"/>
        <xdr:cNvCxnSpPr/>
      </xdr:nvCxnSpPr>
      <xdr:spPr>
        <a:xfrm flipV="1">
          <a:off x="8114607" y="16148858"/>
          <a:ext cx="697577" cy="2064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74</xdr:row>
      <xdr:rowOff>6927</xdr:rowOff>
    </xdr:from>
    <xdr:to>
      <xdr:col>23</xdr:col>
      <xdr:colOff>346364</xdr:colOff>
      <xdr:row>75</xdr:row>
      <xdr:rowOff>0</xdr:rowOff>
    </xdr:to>
    <xdr:cxnSp macro="">
      <xdr:nvCxnSpPr>
        <xdr:cNvPr id="9" name="직선 연결선 8"/>
        <xdr:cNvCxnSpPr/>
      </xdr:nvCxnSpPr>
      <xdr:spPr>
        <a:xfrm flipV="1">
          <a:off x="8114607" y="16374687"/>
          <a:ext cx="697577" cy="2064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13855</xdr:colOff>
      <xdr:row>71</xdr:row>
      <xdr:rowOff>0</xdr:rowOff>
    </xdr:from>
    <xdr:to>
      <xdr:col>22</xdr:col>
      <xdr:colOff>0</xdr:colOff>
      <xdr:row>71</xdr:row>
      <xdr:rowOff>207819</xdr:rowOff>
    </xdr:to>
    <xdr:cxnSp macro="">
      <xdr:nvCxnSpPr>
        <xdr:cNvPr id="2" name="직선 연결선 1"/>
        <xdr:cNvCxnSpPr/>
      </xdr:nvCxnSpPr>
      <xdr:spPr>
        <a:xfrm flipV="1">
          <a:off x="7649095" y="14287500"/>
          <a:ext cx="458585" cy="2001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214746</xdr:colOff>
      <xdr:row>72</xdr:row>
      <xdr:rowOff>13854</xdr:rowOff>
    </xdr:from>
    <xdr:to>
      <xdr:col>21</xdr:col>
      <xdr:colOff>443346</xdr:colOff>
      <xdr:row>73</xdr:row>
      <xdr:rowOff>6928</xdr:rowOff>
    </xdr:to>
    <xdr:cxnSp macro="">
      <xdr:nvCxnSpPr>
        <xdr:cNvPr id="3" name="직선 연결선 2"/>
        <xdr:cNvCxnSpPr/>
      </xdr:nvCxnSpPr>
      <xdr:spPr>
        <a:xfrm flipV="1">
          <a:off x="7621386" y="14499474"/>
          <a:ext cx="457200" cy="191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20782</xdr:colOff>
      <xdr:row>73</xdr:row>
      <xdr:rowOff>0</xdr:rowOff>
    </xdr:from>
    <xdr:to>
      <xdr:col>22</xdr:col>
      <xdr:colOff>6927</xdr:colOff>
      <xdr:row>73</xdr:row>
      <xdr:rowOff>207819</xdr:rowOff>
    </xdr:to>
    <xdr:cxnSp macro="">
      <xdr:nvCxnSpPr>
        <xdr:cNvPr id="4" name="직선 연결선 3"/>
        <xdr:cNvCxnSpPr/>
      </xdr:nvCxnSpPr>
      <xdr:spPr>
        <a:xfrm flipV="1">
          <a:off x="7656022" y="14683740"/>
          <a:ext cx="458585" cy="2001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13855</xdr:colOff>
      <xdr:row>73</xdr:row>
      <xdr:rowOff>214745</xdr:rowOff>
    </xdr:from>
    <xdr:to>
      <xdr:col>22</xdr:col>
      <xdr:colOff>0</xdr:colOff>
      <xdr:row>74</xdr:row>
      <xdr:rowOff>207818</xdr:rowOff>
    </xdr:to>
    <xdr:cxnSp macro="">
      <xdr:nvCxnSpPr>
        <xdr:cNvPr id="5" name="직선 연결선 4"/>
        <xdr:cNvCxnSpPr/>
      </xdr:nvCxnSpPr>
      <xdr:spPr>
        <a:xfrm flipV="1">
          <a:off x="7649095" y="14883245"/>
          <a:ext cx="458585" cy="1988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13854</xdr:colOff>
      <xdr:row>71</xdr:row>
      <xdr:rowOff>13855</xdr:rowOff>
    </xdr:from>
    <xdr:to>
      <xdr:col>23</xdr:col>
      <xdr:colOff>353291</xdr:colOff>
      <xdr:row>72</xdr:row>
      <xdr:rowOff>6927</xdr:rowOff>
    </xdr:to>
    <xdr:cxnSp macro="">
      <xdr:nvCxnSpPr>
        <xdr:cNvPr id="6" name="직선 연결선 5"/>
        <xdr:cNvCxnSpPr/>
      </xdr:nvCxnSpPr>
      <xdr:spPr>
        <a:xfrm flipV="1">
          <a:off x="8121534" y="14301355"/>
          <a:ext cx="697577" cy="1911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457200</xdr:colOff>
      <xdr:row>72</xdr:row>
      <xdr:rowOff>0</xdr:rowOff>
    </xdr:from>
    <xdr:to>
      <xdr:col>23</xdr:col>
      <xdr:colOff>325582</xdr:colOff>
      <xdr:row>72</xdr:row>
      <xdr:rowOff>207818</xdr:rowOff>
    </xdr:to>
    <xdr:cxnSp macro="">
      <xdr:nvCxnSpPr>
        <xdr:cNvPr id="7" name="직선 연결선 6"/>
        <xdr:cNvCxnSpPr/>
      </xdr:nvCxnSpPr>
      <xdr:spPr>
        <a:xfrm flipV="1">
          <a:off x="8092440" y="14485620"/>
          <a:ext cx="698962" cy="20019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72</xdr:row>
      <xdr:rowOff>207818</xdr:rowOff>
    </xdr:from>
    <xdr:to>
      <xdr:col>23</xdr:col>
      <xdr:colOff>346364</xdr:colOff>
      <xdr:row>73</xdr:row>
      <xdr:rowOff>200891</xdr:rowOff>
    </xdr:to>
    <xdr:cxnSp macro="">
      <xdr:nvCxnSpPr>
        <xdr:cNvPr id="8" name="직선 연결선 7"/>
        <xdr:cNvCxnSpPr/>
      </xdr:nvCxnSpPr>
      <xdr:spPr>
        <a:xfrm flipV="1">
          <a:off x="8114607" y="14685818"/>
          <a:ext cx="697577" cy="1988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74</xdr:row>
      <xdr:rowOff>6927</xdr:rowOff>
    </xdr:from>
    <xdr:to>
      <xdr:col>23</xdr:col>
      <xdr:colOff>346364</xdr:colOff>
      <xdr:row>75</xdr:row>
      <xdr:rowOff>0</xdr:rowOff>
    </xdr:to>
    <xdr:cxnSp macro="">
      <xdr:nvCxnSpPr>
        <xdr:cNvPr id="9" name="직선 연결선 8"/>
        <xdr:cNvCxnSpPr/>
      </xdr:nvCxnSpPr>
      <xdr:spPr>
        <a:xfrm flipV="1">
          <a:off x="8114607" y="14888787"/>
          <a:ext cx="697577" cy="1911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13855</xdr:colOff>
      <xdr:row>70</xdr:row>
      <xdr:rowOff>0</xdr:rowOff>
    </xdr:from>
    <xdr:to>
      <xdr:col>22</xdr:col>
      <xdr:colOff>0</xdr:colOff>
      <xdr:row>70</xdr:row>
      <xdr:rowOff>207819</xdr:rowOff>
    </xdr:to>
    <xdr:cxnSp macro="">
      <xdr:nvCxnSpPr>
        <xdr:cNvPr id="2" name="직선 연결선 1"/>
        <xdr:cNvCxnSpPr/>
      </xdr:nvCxnSpPr>
      <xdr:spPr>
        <a:xfrm flipV="1">
          <a:off x="7649095" y="14089380"/>
          <a:ext cx="458585" cy="2001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214746</xdr:colOff>
      <xdr:row>71</xdr:row>
      <xdr:rowOff>13854</xdr:rowOff>
    </xdr:from>
    <xdr:to>
      <xdr:col>21</xdr:col>
      <xdr:colOff>443346</xdr:colOff>
      <xdr:row>72</xdr:row>
      <xdr:rowOff>6928</xdr:rowOff>
    </xdr:to>
    <xdr:cxnSp macro="">
      <xdr:nvCxnSpPr>
        <xdr:cNvPr id="3" name="직선 연결선 2"/>
        <xdr:cNvCxnSpPr/>
      </xdr:nvCxnSpPr>
      <xdr:spPr>
        <a:xfrm flipV="1">
          <a:off x="7621386" y="14301354"/>
          <a:ext cx="457200" cy="191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20782</xdr:colOff>
      <xdr:row>72</xdr:row>
      <xdr:rowOff>0</xdr:rowOff>
    </xdr:from>
    <xdr:to>
      <xdr:col>22</xdr:col>
      <xdr:colOff>6927</xdr:colOff>
      <xdr:row>72</xdr:row>
      <xdr:rowOff>207819</xdr:rowOff>
    </xdr:to>
    <xdr:cxnSp macro="">
      <xdr:nvCxnSpPr>
        <xdr:cNvPr id="4" name="직선 연결선 3"/>
        <xdr:cNvCxnSpPr/>
      </xdr:nvCxnSpPr>
      <xdr:spPr>
        <a:xfrm flipV="1">
          <a:off x="7656022" y="14485620"/>
          <a:ext cx="458585" cy="2001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13855</xdr:colOff>
      <xdr:row>72</xdr:row>
      <xdr:rowOff>214745</xdr:rowOff>
    </xdr:from>
    <xdr:to>
      <xdr:col>22</xdr:col>
      <xdr:colOff>0</xdr:colOff>
      <xdr:row>73</xdr:row>
      <xdr:rowOff>207818</xdr:rowOff>
    </xdr:to>
    <xdr:cxnSp macro="">
      <xdr:nvCxnSpPr>
        <xdr:cNvPr id="5" name="직선 연결선 4"/>
        <xdr:cNvCxnSpPr/>
      </xdr:nvCxnSpPr>
      <xdr:spPr>
        <a:xfrm flipV="1">
          <a:off x="7649095" y="14685125"/>
          <a:ext cx="458585" cy="1988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13854</xdr:colOff>
      <xdr:row>70</xdr:row>
      <xdr:rowOff>13855</xdr:rowOff>
    </xdr:from>
    <xdr:to>
      <xdr:col>23</xdr:col>
      <xdr:colOff>353291</xdr:colOff>
      <xdr:row>71</xdr:row>
      <xdr:rowOff>6927</xdr:rowOff>
    </xdr:to>
    <xdr:cxnSp macro="">
      <xdr:nvCxnSpPr>
        <xdr:cNvPr id="6" name="직선 연결선 5"/>
        <xdr:cNvCxnSpPr/>
      </xdr:nvCxnSpPr>
      <xdr:spPr>
        <a:xfrm flipV="1">
          <a:off x="8121534" y="14103235"/>
          <a:ext cx="697577" cy="1911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457200</xdr:colOff>
      <xdr:row>71</xdr:row>
      <xdr:rowOff>0</xdr:rowOff>
    </xdr:from>
    <xdr:to>
      <xdr:col>23</xdr:col>
      <xdr:colOff>325582</xdr:colOff>
      <xdr:row>71</xdr:row>
      <xdr:rowOff>207818</xdr:rowOff>
    </xdr:to>
    <xdr:cxnSp macro="">
      <xdr:nvCxnSpPr>
        <xdr:cNvPr id="7" name="직선 연결선 6"/>
        <xdr:cNvCxnSpPr/>
      </xdr:nvCxnSpPr>
      <xdr:spPr>
        <a:xfrm flipV="1">
          <a:off x="8092440" y="14287500"/>
          <a:ext cx="698962" cy="20019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71</xdr:row>
      <xdr:rowOff>207818</xdr:rowOff>
    </xdr:from>
    <xdr:to>
      <xdr:col>23</xdr:col>
      <xdr:colOff>346364</xdr:colOff>
      <xdr:row>72</xdr:row>
      <xdr:rowOff>200891</xdr:rowOff>
    </xdr:to>
    <xdr:cxnSp macro="">
      <xdr:nvCxnSpPr>
        <xdr:cNvPr id="8" name="직선 연결선 7"/>
        <xdr:cNvCxnSpPr/>
      </xdr:nvCxnSpPr>
      <xdr:spPr>
        <a:xfrm flipV="1">
          <a:off x="8114607" y="14487698"/>
          <a:ext cx="697577" cy="1988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73</xdr:row>
      <xdr:rowOff>6927</xdr:rowOff>
    </xdr:from>
    <xdr:to>
      <xdr:col>23</xdr:col>
      <xdr:colOff>346364</xdr:colOff>
      <xdr:row>74</xdr:row>
      <xdr:rowOff>0</xdr:rowOff>
    </xdr:to>
    <xdr:cxnSp macro="">
      <xdr:nvCxnSpPr>
        <xdr:cNvPr id="9" name="직선 연결선 8"/>
        <xdr:cNvCxnSpPr/>
      </xdr:nvCxnSpPr>
      <xdr:spPr>
        <a:xfrm flipV="1">
          <a:off x="8114607" y="14690667"/>
          <a:ext cx="697577" cy="1911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13855</xdr:colOff>
      <xdr:row>70</xdr:row>
      <xdr:rowOff>0</xdr:rowOff>
    </xdr:from>
    <xdr:to>
      <xdr:col>22</xdr:col>
      <xdr:colOff>0</xdr:colOff>
      <xdr:row>70</xdr:row>
      <xdr:rowOff>207819</xdr:rowOff>
    </xdr:to>
    <xdr:cxnSp macro="">
      <xdr:nvCxnSpPr>
        <xdr:cNvPr id="2" name="직선 연결선 1"/>
        <xdr:cNvCxnSpPr/>
      </xdr:nvCxnSpPr>
      <xdr:spPr>
        <a:xfrm flipV="1">
          <a:off x="7649095" y="14089380"/>
          <a:ext cx="458585" cy="2001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214746</xdr:colOff>
      <xdr:row>71</xdr:row>
      <xdr:rowOff>13854</xdr:rowOff>
    </xdr:from>
    <xdr:to>
      <xdr:col>21</xdr:col>
      <xdr:colOff>443346</xdr:colOff>
      <xdr:row>72</xdr:row>
      <xdr:rowOff>6928</xdr:rowOff>
    </xdr:to>
    <xdr:cxnSp macro="">
      <xdr:nvCxnSpPr>
        <xdr:cNvPr id="3" name="직선 연결선 2"/>
        <xdr:cNvCxnSpPr/>
      </xdr:nvCxnSpPr>
      <xdr:spPr>
        <a:xfrm flipV="1">
          <a:off x="7621386" y="14301354"/>
          <a:ext cx="457200" cy="191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20782</xdr:colOff>
      <xdr:row>72</xdr:row>
      <xdr:rowOff>0</xdr:rowOff>
    </xdr:from>
    <xdr:to>
      <xdr:col>22</xdr:col>
      <xdr:colOff>6927</xdr:colOff>
      <xdr:row>72</xdr:row>
      <xdr:rowOff>207819</xdr:rowOff>
    </xdr:to>
    <xdr:cxnSp macro="">
      <xdr:nvCxnSpPr>
        <xdr:cNvPr id="4" name="직선 연결선 3"/>
        <xdr:cNvCxnSpPr/>
      </xdr:nvCxnSpPr>
      <xdr:spPr>
        <a:xfrm flipV="1">
          <a:off x="7656022" y="14485620"/>
          <a:ext cx="458585" cy="2001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13855</xdr:colOff>
      <xdr:row>72</xdr:row>
      <xdr:rowOff>214745</xdr:rowOff>
    </xdr:from>
    <xdr:to>
      <xdr:col>22</xdr:col>
      <xdr:colOff>0</xdr:colOff>
      <xdr:row>73</xdr:row>
      <xdr:rowOff>207818</xdr:rowOff>
    </xdr:to>
    <xdr:cxnSp macro="">
      <xdr:nvCxnSpPr>
        <xdr:cNvPr id="5" name="직선 연결선 4"/>
        <xdr:cNvCxnSpPr/>
      </xdr:nvCxnSpPr>
      <xdr:spPr>
        <a:xfrm flipV="1">
          <a:off x="7649095" y="14685125"/>
          <a:ext cx="458585" cy="1988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13854</xdr:colOff>
      <xdr:row>70</xdr:row>
      <xdr:rowOff>13855</xdr:rowOff>
    </xdr:from>
    <xdr:to>
      <xdr:col>23</xdr:col>
      <xdr:colOff>353291</xdr:colOff>
      <xdr:row>71</xdr:row>
      <xdr:rowOff>6927</xdr:rowOff>
    </xdr:to>
    <xdr:cxnSp macro="">
      <xdr:nvCxnSpPr>
        <xdr:cNvPr id="6" name="직선 연결선 5"/>
        <xdr:cNvCxnSpPr/>
      </xdr:nvCxnSpPr>
      <xdr:spPr>
        <a:xfrm flipV="1">
          <a:off x="8121534" y="14103235"/>
          <a:ext cx="697577" cy="1911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457200</xdr:colOff>
      <xdr:row>71</xdr:row>
      <xdr:rowOff>0</xdr:rowOff>
    </xdr:from>
    <xdr:to>
      <xdr:col>23</xdr:col>
      <xdr:colOff>325582</xdr:colOff>
      <xdr:row>71</xdr:row>
      <xdr:rowOff>207818</xdr:rowOff>
    </xdr:to>
    <xdr:cxnSp macro="">
      <xdr:nvCxnSpPr>
        <xdr:cNvPr id="7" name="직선 연결선 6"/>
        <xdr:cNvCxnSpPr/>
      </xdr:nvCxnSpPr>
      <xdr:spPr>
        <a:xfrm flipV="1">
          <a:off x="8092440" y="14287500"/>
          <a:ext cx="698962" cy="20019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71</xdr:row>
      <xdr:rowOff>207818</xdr:rowOff>
    </xdr:from>
    <xdr:to>
      <xdr:col>23</xdr:col>
      <xdr:colOff>346364</xdr:colOff>
      <xdr:row>72</xdr:row>
      <xdr:rowOff>200891</xdr:rowOff>
    </xdr:to>
    <xdr:cxnSp macro="">
      <xdr:nvCxnSpPr>
        <xdr:cNvPr id="8" name="직선 연결선 7"/>
        <xdr:cNvCxnSpPr/>
      </xdr:nvCxnSpPr>
      <xdr:spPr>
        <a:xfrm flipV="1">
          <a:off x="8114607" y="14487698"/>
          <a:ext cx="697577" cy="1988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73</xdr:row>
      <xdr:rowOff>6927</xdr:rowOff>
    </xdr:from>
    <xdr:to>
      <xdr:col>23</xdr:col>
      <xdr:colOff>346364</xdr:colOff>
      <xdr:row>74</xdr:row>
      <xdr:rowOff>0</xdr:rowOff>
    </xdr:to>
    <xdr:cxnSp macro="">
      <xdr:nvCxnSpPr>
        <xdr:cNvPr id="9" name="직선 연결선 8"/>
        <xdr:cNvCxnSpPr/>
      </xdr:nvCxnSpPr>
      <xdr:spPr>
        <a:xfrm flipV="1">
          <a:off x="8114607" y="14690667"/>
          <a:ext cx="697577" cy="1911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13855</xdr:colOff>
      <xdr:row>70</xdr:row>
      <xdr:rowOff>0</xdr:rowOff>
    </xdr:from>
    <xdr:to>
      <xdr:col>22</xdr:col>
      <xdr:colOff>0</xdr:colOff>
      <xdr:row>70</xdr:row>
      <xdr:rowOff>207819</xdr:rowOff>
    </xdr:to>
    <xdr:cxnSp macro="">
      <xdr:nvCxnSpPr>
        <xdr:cNvPr id="2" name="직선 연결선 1"/>
        <xdr:cNvCxnSpPr/>
      </xdr:nvCxnSpPr>
      <xdr:spPr>
        <a:xfrm flipV="1">
          <a:off x="7649095" y="14089380"/>
          <a:ext cx="458585" cy="2001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214746</xdr:colOff>
      <xdr:row>71</xdr:row>
      <xdr:rowOff>13854</xdr:rowOff>
    </xdr:from>
    <xdr:to>
      <xdr:col>21</xdr:col>
      <xdr:colOff>443346</xdr:colOff>
      <xdr:row>72</xdr:row>
      <xdr:rowOff>6928</xdr:rowOff>
    </xdr:to>
    <xdr:cxnSp macro="">
      <xdr:nvCxnSpPr>
        <xdr:cNvPr id="3" name="직선 연결선 2"/>
        <xdr:cNvCxnSpPr/>
      </xdr:nvCxnSpPr>
      <xdr:spPr>
        <a:xfrm flipV="1">
          <a:off x="7621386" y="14301354"/>
          <a:ext cx="457200" cy="191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20782</xdr:colOff>
      <xdr:row>72</xdr:row>
      <xdr:rowOff>0</xdr:rowOff>
    </xdr:from>
    <xdr:to>
      <xdr:col>22</xdr:col>
      <xdr:colOff>6927</xdr:colOff>
      <xdr:row>72</xdr:row>
      <xdr:rowOff>207819</xdr:rowOff>
    </xdr:to>
    <xdr:cxnSp macro="">
      <xdr:nvCxnSpPr>
        <xdr:cNvPr id="4" name="직선 연결선 3"/>
        <xdr:cNvCxnSpPr/>
      </xdr:nvCxnSpPr>
      <xdr:spPr>
        <a:xfrm flipV="1">
          <a:off x="7656022" y="14485620"/>
          <a:ext cx="458585" cy="2001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13855</xdr:colOff>
      <xdr:row>72</xdr:row>
      <xdr:rowOff>214745</xdr:rowOff>
    </xdr:from>
    <xdr:to>
      <xdr:col>22</xdr:col>
      <xdr:colOff>0</xdr:colOff>
      <xdr:row>73</xdr:row>
      <xdr:rowOff>207818</xdr:rowOff>
    </xdr:to>
    <xdr:cxnSp macro="">
      <xdr:nvCxnSpPr>
        <xdr:cNvPr id="5" name="직선 연결선 4"/>
        <xdr:cNvCxnSpPr/>
      </xdr:nvCxnSpPr>
      <xdr:spPr>
        <a:xfrm flipV="1">
          <a:off x="7649095" y="14685125"/>
          <a:ext cx="458585" cy="1988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13854</xdr:colOff>
      <xdr:row>70</xdr:row>
      <xdr:rowOff>13855</xdr:rowOff>
    </xdr:from>
    <xdr:to>
      <xdr:col>23</xdr:col>
      <xdr:colOff>353291</xdr:colOff>
      <xdr:row>71</xdr:row>
      <xdr:rowOff>6927</xdr:rowOff>
    </xdr:to>
    <xdr:cxnSp macro="">
      <xdr:nvCxnSpPr>
        <xdr:cNvPr id="6" name="직선 연결선 5"/>
        <xdr:cNvCxnSpPr/>
      </xdr:nvCxnSpPr>
      <xdr:spPr>
        <a:xfrm flipV="1">
          <a:off x="8121534" y="14103235"/>
          <a:ext cx="697577" cy="1911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457200</xdr:colOff>
      <xdr:row>71</xdr:row>
      <xdr:rowOff>0</xdr:rowOff>
    </xdr:from>
    <xdr:to>
      <xdr:col>23</xdr:col>
      <xdr:colOff>325582</xdr:colOff>
      <xdr:row>71</xdr:row>
      <xdr:rowOff>207818</xdr:rowOff>
    </xdr:to>
    <xdr:cxnSp macro="">
      <xdr:nvCxnSpPr>
        <xdr:cNvPr id="7" name="직선 연결선 6"/>
        <xdr:cNvCxnSpPr/>
      </xdr:nvCxnSpPr>
      <xdr:spPr>
        <a:xfrm flipV="1">
          <a:off x="8092440" y="14287500"/>
          <a:ext cx="698962" cy="20019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71</xdr:row>
      <xdr:rowOff>207818</xdr:rowOff>
    </xdr:from>
    <xdr:to>
      <xdr:col>23</xdr:col>
      <xdr:colOff>346364</xdr:colOff>
      <xdr:row>72</xdr:row>
      <xdr:rowOff>200891</xdr:rowOff>
    </xdr:to>
    <xdr:cxnSp macro="">
      <xdr:nvCxnSpPr>
        <xdr:cNvPr id="8" name="직선 연결선 7"/>
        <xdr:cNvCxnSpPr/>
      </xdr:nvCxnSpPr>
      <xdr:spPr>
        <a:xfrm flipV="1">
          <a:off x="8114607" y="14487698"/>
          <a:ext cx="697577" cy="1988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73</xdr:row>
      <xdr:rowOff>6927</xdr:rowOff>
    </xdr:from>
    <xdr:to>
      <xdr:col>23</xdr:col>
      <xdr:colOff>346364</xdr:colOff>
      <xdr:row>74</xdr:row>
      <xdr:rowOff>0</xdr:rowOff>
    </xdr:to>
    <xdr:cxnSp macro="">
      <xdr:nvCxnSpPr>
        <xdr:cNvPr id="9" name="직선 연결선 8"/>
        <xdr:cNvCxnSpPr/>
      </xdr:nvCxnSpPr>
      <xdr:spPr>
        <a:xfrm flipV="1">
          <a:off x="8114607" y="14690667"/>
          <a:ext cx="697577" cy="1911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13855</xdr:colOff>
      <xdr:row>70</xdr:row>
      <xdr:rowOff>0</xdr:rowOff>
    </xdr:from>
    <xdr:to>
      <xdr:col>22</xdr:col>
      <xdr:colOff>0</xdr:colOff>
      <xdr:row>70</xdr:row>
      <xdr:rowOff>207819</xdr:rowOff>
    </xdr:to>
    <xdr:cxnSp macro="">
      <xdr:nvCxnSpPr>
        <xdr:cNvPr id="2" name="직선 연결선 1"/>
        <xdr:cNvCxnSpPr/>
      </xdr:nvCxnSpPr>
      <xdr:spPr>
        <a:xfrm flipV="1">
          <a:off x="7649095" y="14089380"/>
          <a:ext cx="458585" cy="2001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214746</xdr:colOff>
      <xdr:row>71</xdr:row>
      <xdr:rowOff>13854</xdr:rowOff>
    </xdr:from>
    <xdr:to>
      <xdr:col>21</xdr:col>
      <xdr:colOff>443346</xdr:colOff>
      <xdr:row>72</xdr:row>
      <xdr:rowOff>6928</xdr:rowOff>
    </xdr:to>
    <xdr:cxnSp macro="">
      <xdr:nvCxnSpPr>
        <xdr:cNvPr id="3" name="직선 연결선 2"/>
        <xdr:cNvCxnSpPr/>
      </xdr:nvCxnSpPr>
      <xdr:spPr>
        <a:xfrm flipV="1">
          <a:off x="7621386" y="14301354"/>
          <a:ext cx="457200" cy="191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20782</xdr:colOff>
      <xdr:row>72</xdr:row>
      <xdr:rowOff>0</xdr:rowOff>
    </xdr:from>
    <xdr:to>
      <xdr:col>22</xdr:col>
      <xdr:colOff>6927</xdr:colOff>
      <xdr:row>72</xdr:row>
      <xdr:rowOff>207819</xdr:rowOff>
    </xdr:to>
    <xdr:cxnSp macro="">
      <xdr:nvCxnSpPr>
        <xdr:cNvPr id="4" name="직선 연결선 3"/>
        <xdr:cNvCxnSpPr/>
      </xdr:nvCxnSpPr>
      <xdr:spPr>
        <a:xfrm flipV="1">
          <a:off x="7656022" y="14485620"/>
          <a:ext cx="458585" cy="2001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13855</xdr:colOff>
      <xdr:row>72</xdr:row>
      <xdr:rowOff>214745</xdr:rowOff>
    </xdr:from>
    <xdr:to>
      <xdr:col>22</xdr:col>
      <xdr:colOff>0</xdr:colOff>
      <xdr:row>73</xdr:row>
      <xdr:rowOff>207818</xdr:rowOff>
    </xdr:to>
    <xdr:cxnSp macro="">
      <xdr:nvCxnSpPr>
        <xdr:cNvPr id="5" name="직선 연결선 4"/>
        <xdr:cNvCxnSpPr/>
      </xdr:nvCxnSpPr>
      <xdr:spPr>
        <a:xfrm flipV="1">
          <a:off x="7649095" y="14685125"/>
          <a:ext cx="458585" cy="1988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13854</xdr:colOff>
      <xdr:row>70</xdr:row>
      <xdr:rowOff>13855</xdr:rowOff>
    </xdr:from>
    <xdr:to>
      <xdr:col>23</xdr:col>
      <xdr:colOff>353291</xdr:colOff>
      <xdr:row>71</xdr:row>
      <xdr:rowOff>6927</xdr:rowOff>
    </xdr:to>
    <xdr:cxnSp macro="">
      <xdr:nvCxnSpPr>
        <xdr:cNvPr id="6" name="직선 연결선 5"/>
        <xdr:cNvCxnSpPr/>
      </xdr:nvCxnSpPr>
      <xdr:spPr>
        <a:xfrm flipV="1">
          <a:off x="8121534" y="14103235"/>
          <a:ext cx="697577" cy="1911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457200</xdr:colOff>
      <xdr:row>71</xdr:row>
      <xdr:rowOff>0</xdr:rowOff>
    </xdr:from>
    <xdr:to>
      <xdr:col>23</xdr:col>
      <xdr:colOff>325582</xdr:colOff>
      <xdr:row>71</xdr:row>
      <xdr:rowOff>207818</xdr:rowOff>
    </xdr:to>
    <xdr:cxnSp macro="">
      <xdr:nvCxnSpPr>
        <xdr:cNvPr id="7" name="직선 연결선 6"/>
        <xdr:cNvCxnSpPr/>
      </xdr:nvCxnSpPr>
      <xdr:spPr>
        <a:xfrm flipV="1">
          <a:off x="8092440" y="14287500"/>
          <a:ext cx="698962" cy="20019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71</xdr:row>
      <xdr:rowOff>207818</xdr:rowOff>
    </xdr:from>
    <xdr:to>
      <xdr:col>23</xdr:col>
      <xdr:colOff>346364</xdr:colOff>
      <xdr:row>72</xdr:row>
      <xdr:rowOff>200891</xdr:rowOff>
    </xdr:to>
    <xdr:cxnSp macro="">
      <xdr:nvCxnSpPr>
        <xdr:cNvPr id="8" name="직선 연결선 7"/>
        <xdr:cNvCxnSpPr/>
      </xdr:nvCxnSpPr>
      <xdr:spPr>
        <a:xfrm flipV="1">
          <a:off x="8114607" y="14487698"/>
          <a:ext cx="697577" cy="1988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73</xdr:row>
      <xdr:rowOff>6927</xdr:rowOff>
    </xdr:from>
    <xdr:to>
      <xdr:col>23</xdr:col>
      <xdr:colOff>346364</xdr:colOff>
      <xdr:row>74</xdr:row>
      <xdr:rowOff>0</xdr:rowOff>
    </xdr:to>
    <xdr:cxnSp macro="">
      <xdr:nvCxnSpPr>
        <xdr:cNvPr id="9" name="직선 연결선 8"/>
        <xdr:cNvCxnSpPr/>
      </xdr:nvCxnSpPr>
      <xdr:spPr>
        <a:xfrm flipV="1">
          <a:off x="8114607" y="14690667"/>
          <a:ext cx="697577" cy="1911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13855</xdr:colOff>
      <xdr:row>70</xdr:row>
      <xdr:rowOff>0</xdr:rowOff>
    </xdr:from>
    <xdr:to>
      <xdr:col>22</xdr:col>
      <xdr:colOff>0</xdr:colOff>
      <xdr:row>70</xdr:row>
      <xdr:rowOff>207819</xdr:rowOff>
    </xdr:to>
    <xdr:cxnSp macro="">
      <xdr:nvCxnSpPr>
        <xdr:cNvPr id="2" name="직선 연결선 1"/>
        <xdr:cNvCxnSpPr/>
      </xdr:nvCxnSpPr>
      <xdr:spPr>
        <a:xfrm flipV="1">
          <a:off x="7649095" y="14089380"/>
          <a:ext cx="458585" cy="2001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214746</xdr:colOff>
      <xdr:row>71</xdr:row>
      <xdr:rowOff>13854</xdr:rowOff>
    </xdr:from>
    <xdr:to>
      <xdr:col>21</xdr:col>
      <xdr:colOff>443346</xdr:colOff>
      <xdr:row>72</xdr:row>
      <xdr:rowOff>6928</xdr:rowOff>
    </xdr:to>
    <xdr:cxnSp macro="">
      <xdr:nvCxnSpPr>
        <xdr:cNvPr id="3" name="직선 연결선 2"/>
        <xdr:cNvCxnSpPr/>
      </xdr:nvCxnSpPr>
      <xdr:spPr>
        <a:xfrm flipV="1">
          <a:off x="7621386" y="14301354"/>
          <a:ext cx="457200" cy="191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20782</xdr:colOff>
      <xdr:row>72</xdr:row>
      <xdr:rowOff>0</xdr:rowOff>
    </xdr:from>
    <xdr:to>
      <xdr:col>22</xdr:col>
      <xdr:colOff>6927</xdr:colOff>
      <xdr:row>72</xdr:row>
      <xdr:rowOff>207819</xdr:rowOff>
    </xdr:to>
    <xdr:cxnSp macro="">
      <xdr:nvCxnSpPr>
        <xdr:cNvPr id="4" name="직선 연결선 3"/>
        <xdr:cNvCxnSpPr/>
      </xdr:nvCxnSpPr>
      <xdr:spPr>
        <a:xfrm flipV="1">
          <a:off x="7656022" y="14485620"/>
          <a:ext cx="458585" cy="2001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13855</xdr:colOff>
      <xdr:row>72</xdr:row>
      <xdr:rowOff>214745</xdr:rowOff>
    </xdr:from>
    <xdr:to>
      <xdr:col>22</xdr:col>
      <xdr:colOff>0</xdr:colOff>
      <xdr:row>73</xdr:row>
      <xdr:rowOff>207818</xdr:rowOff>
    </xdr:to>
    <xdr:cxnSp macro="">
      <xdr:nvCxnSpPr>
        <xdr:cNvPr id="5" name="직선 연결선 4"/>
        <xdr:cNvCxnSpPr/>
      </xdr:nvCxnSpPr>
      <xdr:spPr>
        <a:xfrm flipV="1">
          <a:off x="7649095" y="14685125"/>
          <a:ext cx="458585" cy="1988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13854</xdr:colOff>
      <xdr:row>70</xdr:row>
      <xdr:rowOff>13855</xdr:rowOff>
    </xdr:from>
    <xdr:to>
      <xdr:col>23</xdr:col>
      <xdr:colOff>353291</xdr:colOff>
      <xdr:row>71</xdr:row>
      <xdr:rowOff>6927</xdr:rowOff>
    </xdr:to>
    <xdr:cxnSp macro="">
      <xdr:nvCxnSpPr>
        <xdr:cNvPr id="6" name="직선 연결선 5"/>
        <xdr:cNvCxnSpPr/>
      </xdr:nvCxnSpPr>
      <xdr:spPr>
        <a:xfrm flipV="1">
          <a:off x="8121534" y="14103235"/>
          <a:ext cx="697577" cy="1911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457200</xdr:colOff>
      <xdr:row>71</xdr:row>
      <xdr:rowOff>0</xdr:rowOff>
    </xdr:from>
    <xdr:to>
      <xdr:col>23</xdr:col>
      <xdr:colOff>325582</xdr:colOff>
      <xdr:row>71</xdr:row>
      <xdr:rowOff>207818</xdr:rowOff>
    </xdr:to>
    <xdr:cxnSp macro="">
      <xdr:nvCxnSpPr>
        <xdr:cNvPr id="7" name="직선 연결선 6"/>
        <xdr:cNvCxnSpPr/>
      </xdr:nvCxnSpPr>
      <xdr:spPr>
        <a:xfrm flipV="1">
          <a:off x="8092440" y="14287500"/>
          <a:ext cx="698962" cy="20019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71</xdr:row>
      <xdr:rowOff>207818</xdr:rowOff>
    </xdr:from>
    <xdr:to>
      <xdr:col>23</xdr:col>
      <xdr:colOff>346364</xdr:colOff>
      <xdr:row>72</xdr:row>
      <xdr:rowOff>200891</xdr:rowOff>
    </xdr:to>
    <xdr:cxnSp macro="">
      <xdr:nvCxnSpPr>
        <xdr:cNvPr id="8" name="직선 연결선 7"/>
        <xdr:cNvCxnSpPr/>
      </xdr:nvCxnSpPr>
      <xdr:spPr>
        <a:xfrm flipV="1">
          <a:off x="8114607" y="14487698"/>
          <a:ext cx="697577" cy="1988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73</xdr:row>
      <xdr:rowOff>6927</xdr:rowOff>
    </xdr:from>
    <xdr:to>
      <xdr:col>23</xdr:col>
      <xdr:colOff>346364</xdr:colOff>
      <xdr:row>74</xdr:row>
      <xdr:rowOff>0</xdr:rowOff>
    </xdr:to>
    <xdr:cxnSp macro="">
      <xdr:nvCxnSpPr>
        <xdr:cNvPr id="9" name="직선 연결선 8"/>
        <xdr:cNvCxnSpPr/>
      </xdr:nvCxnSpPr>
      <xdr:spPr>
        <a:xfrm flipV="1">
          <a:off x="8114607" y="14690667"/>
          <a:ext cx="697577" cy="1911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13855</xdr:colOff>
      <xdr:row>70</xdr:row>
      <xdr:rowOff>0</xdr:rowOff>
    </xdr:from>
    <xdr:to>
      <xdr:col>22</xdr:col>
      <xdr:colOff>0</xdr:colOff>
      <xdr:row>70</xdr:row>
      <xdr:rowOff>207819</xdr:rowOff>
    </xdr:to>
    <xdr:cxnSp macro="">
      <xdr:nvCxnSpPr>
        <xdr:cNvPr id="2" name="직선 연결선 1"/>
        <xdr:cNvCxnSpPr/>
      </xdr:nvCxnSpPr>
      <xdr:spPr>
        <a:xfrm flipV="1">
          <a:off x="7649095" y="15727680"/>
          <a:ext cx="458585" cy="2078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214746</xdr:colOff>
      <xdr:row>71</xdr:row>
      <xdr:rowOff>13854</xdr:rowOff>
    </xdr:from>
    <xdr:to>
      <xdr:col>21</xdr:col>
      <xdr:colOff>443346</xdr:colOff>
      <xdr:row>72</xdr:row>
      <xdr:rowOff>6928</xdr:rowOff>
    </xdr:to>
    <xdr:cxnSp macro="">
      <xdr:nvCxnSpPr>
        <xdr:cNvPr id="3" name="직선 연결선 2"/>
        <xdr:cNvCxnSpPr/>
      </xdr:nvCxnSpPr>
      <xdr:spPr>
        <a:xfrm flipV="1">
          <a:off x="7621386" y="15954894"/>
          <a:ext cx="457200" cy="206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20782</xdr:colOff>
      <xdr:row>72</xdr:row>
      <xdr:rowOff>0</xdr:rowOff>
    </xdr:from>
    <xdr:to>
      <xdr:col>22</xdr:col>
      <xdr:colOff>6927</xdr:colOff>
      <xdr:row>72</xdr:row>
      <xdr:rowOff>207819</xdr:rowOff>
    </xdr:to>
    <xdr:cxnSp macro="">
      <xdr:nvCxnSpPr>
        <xdr:cNvPr id="4" name="직선 연결선 3"/>
        <xdr:cNvCxnSpPr/>
      </xdr:nvCxnSpPr>
      <xdr:spPr>
        <a:xfrm flipV="1">
          <a:off x="7656022" y="16154400"/>
          <a:ext cx="458585" cy="2078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13855</xdr:colOff>
      <xdr:row>72</xdr:row>
      <xdr:rowOff>214745</xdr:rowOff>
    </xdr:from>
    <xdr:to>
      <xdr:col>22</xdr:col>
      <xdr:colOff>0</xdr:colOff>
      <xdr:row>73</xdr:row>
      <xdr:rowOff>207818</xdr:rowOff>
    </xdr:to>
    <xdr:cxnSp macro="">
      <xdr:nvCxnSpPr>
        <xdr:cNvPr id="5" name="직선 연결선 4"/>
        <xdr:cNvCxnSpPr/>
      </xdr:nvCxnSpPr>
      <xdr:spPr>
        <a:xfrm flipV="1">
          <a:off x="7649095" y="16369145"/>
          <a:ext cx="458585" cy="2064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13854</xdr:colOff>
      <xdr:row>70</xdr:row>
      <xdr:rowOff>13855</xdr:rowOff>
    </xdr:from>
    <xdr:to>
      <xdr:col>23</xdr:col>
      <xdr:colOff>353291</xdr:colOff>
      <xdr:row>71</xdr:row>
      <xdr:rowOff>6927</xdr:rowOff>
    </xdr:to>
    <xdr:cxnSp macro="">
      <xdr:nvCxnSpPr>
        <xdr:cNvPr id="6" name="직선 연결선 5"/>
        <xdr:cNvCxnSpPr/>
      </xdr:nvCxnSpPr>
      <xdr:spPr>
        <a:xfrm flipV="1">
          <a:off x="8121534" y="15741535"/>
          <a:ext cx="697577" cy="20643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457200</xdr:colOff>
      <xdr:row>71</xdr:row>
      <xdr:rowOff>0</xdr:rowOff>
    </xdr:from>
    <xdr:to>
      <xdr:col>23</xdr:col>
      <xdr:colOff>325582</xdr:colOff>
      <xdr:row>71</xdr:row>
      <xdr:rowOff>207818</xdr:rowOff>
    </xdr:to>
    <xdr:cxnSp macro="">
      <xdr:nvCxnSpPr>
        <xdr:cNvPr id="7" name="직선 연결선 6"/>
        <xdr:cNvCxnSpPr/>
      </xdr:nvCxnSpPr>
      <xdr:spPr>
        <a:xfrm flipV="1">
          <a:off x="8092440" y="15941040"/>
          <a:ext cx="698962" cy="2078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71</xdr:row>
      <xdr:rowOff>207818</xdr:rowOff>
    </xdr:from>
    <xdr:to>
      <xdr:col>23</xdr:col>
      <xdr:colOff>346364</xdr:colOff>
      <xdr:row>72</xdr:row>
      <xdr:rowOff>200891</xdr:rowOff>
    </xdr:to>
    <xdr:cxnSp macro="">
      <xdr:nvCxnSpPr>
        <xdr:cNvPr id="8" name="직선 연결선 7"/>
        <xdr:cNvCxnSpPr/>
      </xdr:nvCxnSpPr>
      <xdr:spPr>
        <a:xfrm flipV="1">
          <a:off x="8114607" y="16148858"/>
          <a:ext cx="697577" cy="2064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6927</xdr:colOff>
      <xdr:row>73</xdr:row>
      <xdr:rowOff>6927</xdr:rowOff>
    </xdr:from>
    <xdr:to>
      <xdr:col>23</xdr:col>
      <xdr:colOff>346364</xdr:colOff>
      <xdr:row>74</xdr:row>
      <xdr:rowOff>0</xdr:rowOff>
    </xdr:to>
    <xdr:cxnSp macro="">
      <xdr:nvCxnSpPr>
        <xdr:cNvPr id="9" name="직선 연결선 8"/>
        <xdr:cNvCxnSpPr/>
      </xdr:nvCxnSpPr>
      <xdr:spPr>
        <a:xfrm flipV="1">
          <a:off x="8114607" y="16374687"/>
          <a:ext cx="697577" cy="2064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"/>
  <sheetViews>
    <sheetView workbookViewId="0">
      <selection activeCell="C16" sqref="C16:F16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8" customWidth="1"/>
    <col min="4" max="4" width="25.3984375" customWidth="1"/>
    <col min="5" max="5" width="5" customWidth="1"/>
    <col min="6" max="6" width="4.796875" customWidth="1"/>
    <col min="7" max="7" width="7.19921875" customWidth="1"/>
    <col min="8" max="8" width="8.59765625" customWidth="1"/>
    <col min="9" max="9" width="8.09765625" customWidth="1"/>
    <col min="10" max="10" width="24.8984375" customWidth="1"/>
    <col min="11" max="11" width="14" customWidth="1"/>
    <col min="12" max="12" width="9.796875" customWidth="1"/>
    <col min="13" max="13" width="12.69921875" customWidth="1"/>
    <col min="14" max="14" width="8.59765625" customWidth="1"/>
    <col min="15" max="15" width="9.69921875" customWidth="1"/>
    <col min="16" max="16" width="10.09765625" customWidth="1"/>
  </cols>
  <sheetData>
    <row r="1" spans="1:19" x14ac:dyDescent="0.4">
      <c r="A1" s="240"/>
      <c r="B1" s="240"/>
      <c r="C1" s="241" t="s">
        <v>299</v>
      </c>
      <c r="D1" s="242">
        <v>1</v>
      </c>
    </row>
    <row r="2" spans="1:19" x14ac:dyDescent="0.4">
      <c r="A2" s="240"/>
      <c r="B2" s="240"/>
      <c r="C2" s="243" t="s">
        <v>300</v>
      </c>
      <c r="D2" s="244" t="s">
        <v>301</v>
      </c>
    </row>
    <row r="3" spans="1:19" x14ac:dyDescent="0.4">
      <c r="A3" s="240"/>
      <c r="B3" s="240"/>
      <c r="C3" s="243" t="s">
        <v>302</v>
      </c>
      <c r="D3" s="244">
        <v>201620014</v>
      </c>
    </row>
    <row r="4" spans="1:19" x14ac:dyDescent="0.4">
      <c r="C4" s="245" t="s">
        <v>303</v>
      </c>
      <c r="D4" s="244" t="s">
        <v>304</v>
      </c>
    </row>
    <row r="5" spans="1:19" x14ac:dyDescent="0.4">
      <c r="C5" s="245" t="s">
        <v>305</v>
      </c>
      <c r="D5" s="244" t="s">
        <v>306</v>
      </c>
    </row>
    <row r="6" spans="1:19" x14ac:dyDescent="0.4">
      <c r="C6" s="245" t="s">
        <v>307</v>
      </c>
      <c r="D6" s="244" t="s">
        <v>308</v>
      </c>
    </row>
    <row r="7" spans="1:19" ht="18" thickBot="1" x14ac:dyDescent="0.45">
      <c r="C7" s="246" t="s">
        <v>309</v>
      </c>
      <c r="D7" s="247" t="s">
        <v>383</v>
      </c>
    </row>
    <row r="8" spans="1:19" ht="18" thickBot="1" x14ac:dyDescent="0.45"/>
    <row r="9" spans="1:19" ht="19.2" x14ac:dyDescent="0.4">
      <c r="A9" s="248" t="s">
        <v>311</v>
      </c>
      <c r="B9" s="249"/>
      <c r="C9" s="249"/>
      <c r="D9" s="249"/>
      <c r="E9" s="250"/>
      <c r="F9" s="251"/>
      <c r="G9" s="252" t="s">
        <v>312</v>
      </c>
      <c r="H9" s="253"/>
      <c r="I9" s="253"/>
      <c r="J9" s="253"/>
      <c r="K9" s="253"/>
      <c r="L9" s="254"/>
      <c r="M9" s="255"/>
      <c r="N9" s="255"/>
      <c r="O9" s="255"/>
      <c r="P9" s="256"/>
      <c r="Q9" s="256"/>
      <c r="R9" s="256"/>
      <c r="S9" s="256"/>
    </row>
    <row r="10" spans="1:19" x14ac:dyDescent="0.4">
      <c r="A10" s="245" t="s">
        <v>313</v>
      </c>
      <c r="B10" s="257" t="s">
        <v>314</v>
      </c>
      <c r="C10" s="257" t="s">
        <v>315</v>
      </c>
      <c r="D10" s="258" t="s">
        <v>316</v>
      </c>
      <c r="E10" s="259" t="s">
        <v>317</v>
      </c>
      <c r="F10" s="260"/>
      <c r="G10" s="261" t="str">
        <f t="shared" ref="G10:J14" si="0">A10</f>
        <v>성별</v>
      </c>
      <c r="H10" s="257" t="str">
        <f t="shared" si="0"/>
        <v>나이</v>
      </c>
      <c r="I10" s="257" t="str">
        <f t="shared" si="0"/>
        <v>코드</v>
      </c>
      <c r="J10" s="258" t="str">
        <f t="shared" si="0"/>
        <v>병명</v>
      </c>
      <c r="K10" s="257" t="s">
        <v>329</v>
      </c>
      <c r="L10" s="262" t="s">
        <v>326</v>
      </c>
      <c r="M10" s="256"/>
      <c r="N10" s="260"/>
      <c r="O10" s="256"/>
      <c r="P10" s="256"/>
      <c r="Q10" s="256"/>
      <c r="R10" s="256"/>
      <c r="S10" s="256"/>
    </row>
    <row r="11" spans="1:19" x14ac:dyDescent="0.4">
      <c r="A11" s="311" t="s">
        <v>384</v>
      </c>
      <c r="B11" s="311">
        <v>61</v>
      </c>
      <c r="C11" s="311" t="s">
        <v>385</v>
      </c>
      <c r="D11" s="312" t="s">
        <v>386</v>
      </c>
      <c r="E11" s="259" t="s">
        <v>387</v>
      </c>
      <c r="F11" s="264"/>
      <c r="G11" s="265" t="str">
        <f t="shared" si="0"/>
        <v>남</v>
      </c>
      <c r="H11" s="266">
        <f t="shared" si="0"/>
        <v>61</v>
      </c>
      <c r="I11" s="313" t="s">
        <v>388</v>
      </c>
      <c r="J11" s="314" t="s">
        <v>386</v>
      </c>
      <c r="K11" s="266"/>
      <c r="L11" s="267" t="str">
        <f>E11</f>
        <v>신장내과</v>
      </c>
      <c r="M11" s="268"/>
      <c r="N11" s="268"/>
      <c r="O11" s="256"/>
      <c r="P11" s="256"/>
      <c r="Q11" s="256"/>
      <c r="R11" s="256"/>
      <c r="S11" s="256"/>
    </row>
    <row r="12" spans="1:19" x14ac:dyDescent="0.4">
      <c r="A12" s="311"/>
      <c r="B12" s="311"/>
      <c r="C12" s="311" t="s">
        <v>389</v>
      </c>
      <c r="D12" s="312" t="s">
        <v>390</v>
      </c>
      <c r="E12" s="259"/>
      <c r="F12" s="264"/>
      <c r="G12" s="261"/>
      <c r="H12" s="266"/>
      <c r="I12" s="315" t="s">
        <v>391</v>
      </c>
      <c r="J12" s="314" t="s">
        <v>390</v>
      </c>
      <c r="K12" s="266"/>
      <c r="L12" s="267"/>
      <c r="M12" s="268"/>
      <c r="N12" s="268"/>
      <c r="O12" s="256"/>
      <c r="P12" s="256"/>
      <c r="Q12" s="256"/>
      <c r="R12" s="256"/>
      <c r="S12" s="256"/>
    </row>
    <row r="13" spans="1:19" x14ac:dyDescent="0.4">
      <c r="A13" s="245"/>
      <c r="B13" s="257"/>
      <c r="C13" s="257"/>
      <c r="D13" s="263"/>
      <c r="E13" s="259"/>
      <c r="F13" s="264"/>
      <c r="G13" s="261"/>
      <c r="H13" s="266"/>
      <c r="I13" s="266">
        <f t="shared" si="0"/>
        <v>0</v>
      </c>
      <c r="J13" s="266">
        <f t="shared" si="0"/>
        <v>0</v>
      </c>
      <c r="K13" s="266"/>
      <c r="L13" s="267"/>
      <c r="M13" s="268"/>
      <c r="N13" s="268"/>
      <c r="O13" s="256"/>
      <c r="P13" s="256"/>
      <c r="Q13" s="256"/>
      <c r="R13" s="256"/>
      <c r="S13" s="256"/>
    </row>
    <row r="14" spans="1:19" ht="18" thickBot="1" x14ac:dyDescent="0.45">
      <c r="A14" s="269"/>
      <c r="B14" s="270"/>
      <c r="C14" s="270"/>
      <c r="D14" s="271"/>
      <c r="E14" s="272"/>
      <c r="F14" s="264"/>
      <c r="G14" s="246"/>
      <c r="H14" s="273"/>
      <c r="I14" s="273">
        <f t="shared" si="0"/>
        <v>0</v>
      </c>
      <c r="J14" s="273">
        <f t="shared" si="0"/>
        <v>0</v>
      </c>
      <c r="K14" s="273"/>
      <c r="L14" s="274"/>
      <c r="M14" s="268"/>
      <c r="N14" s="268"/>
      <c r="O14" s="256"/>
      <c r="P14" s="256"/>
      <c r="Q14" s="256"/>
      <c r="R14" s="256"/>
      <c r="S14" s="256"/>
    </row>
    <row r="15" spans="1:19" ht="18" thickBot="1" x14ac:dyDescent="0.45">
      <c r="Q15" s="256"/>
      <c r="R15" s="256"/>
      <c r="S15" s="256"/>
    </row>
    <row r="16" spans="1:19" ht="19.2" x14ac:dyDescent="0.4">
      <c r="A16" s="255"/>
      <c r="B16" s="255"/>
      <c r="C16" s="252" t="s">
        <v>318</v>
      </c>
      <c r="D16" s="253"/>
      <c r="E16" s="253"/>
      <c r="F16" s="254"/>
      <c r="H16" s="275" t="s">
        <v>319</v>
      </c>
      <c r="I16" s="276"/>
      <c r="J16" s="276"/>
      <c r="K16" s="276"/>
      <c r="L16" s="276"/>
      <c r="M16" s="277" t="s">
        <v>320</v>
      </c>
      <c r="N16" s="278">
        <v>81.400000000000006</v>
      </c>
      <c r="O16" s="277" t="s">
        <v>321</v>
      </c>
      <c r="P16" s="279">
        <v>73.5</v>
      </c>
      <c r="Q16" s="255"/>
      <c r="R16" s="255"/>
      <c r="S16" s="255"/>
    </row>
    <row r="17" spans="1:18" x14ac:dyDescent="0.4">
      <c r="A17" s="256"/>
      <c r="B17" s="256"/>
      <c r="C17" s="245" t="s">
        <v>322</v>
      </c>
      <c r="D17" s="258" t="s">
        <v>323</v>
      </c>
      <c r="E17" s="257" t="s">
        <v>324</v>
      </c>
      <c r="F17" s="280" t="s">
        <v>325</v>
      </c>
      <c r="G17" s="256"/>
      <c r="H17" s="281" t="s">
        <v>326</v>
      </c>
      <c r="I17" s="258" t="s">
        <v>327</v>
      </c>
      <c r="J17" s="258" t="s">
        <v>328</v>
      </c>
      <c r="K17" s="257" t="s">
        <v>324</v>
      </c>
      <c r="L17" s="257" t="s">
        <v>325</v>
      </c>
      <c r="M17" s="257" t="s">
        <v>329</v>
      </c>
      <c r="N17" s="257" t="s">
        <v>330</v>
      </c>
      <c r="O17" s="257" t="s">
        <v>331</v>
      </c>
      <c r="P17" s="280" t="s">
        <v>332</v>
      </c>
      <c r="Q17" t="s">
        <v>392</v>
      </c>
      <c r="R17" t="s">
        <v>393</v>
      </c>
    </row>
    <row r="18" spans="1:18" x14ac:dyDescent="0.4">
      <c r="A18" s="282"/>
      <c r="B18" s="260"/>
      <c r="C18" s="261" t="s">
        <v>333</v>
      </c>
      <c r="D18" s="257" t="s">
        <v>394</v>
      </c>
      <c r="E18" s="257">
        <v>1</v>
      </c>
      <c r="F18" s="257">
        <v>1</v>
      </c>
      <c r="G18" s="256"/>
      <c r="H18" s="265" t="str">
        <f>C18</f>
        <v>진찰료</v>
      </c>
      <c r="I18" s="316" t="s">
        <v>395</v>
      </c>
      <c r="J18" s="317" t="s">
        <v>396</v>
      </c>
      <c r="K18" s="290">
        <f>E18</f>
        <v>1</v>
      </c>
      <c r="L18" s="291">
        <f>F18</f>
        <v>1</v>
      </c>
      <c r="M18" s="266" t="s">
        <v>397</v>
      </c>
      <c r="N18" s="257">
        <v>134.47</v>
      </c>
      <c r="O18" s="318">
        <f>N16</f>
        <v>81.400000000000006</v>
      </c>
      <c r="P18" s="287">
        <f>N18*K18*L18*O18</f>
        <v>10945.858</v>
      </c>
      <c r="Q18" s="319">
        <f>P18</f>
        <v>10945.858</v>
      </c>
    </row>
    <row r="19" spans="1:18" x14ac:dyDescent="0.4">
      <c r="A19" s="282"/>
      <c r="B19" s="260"/>
      <c r="C19" s="261"/>
      <c r="D19" s="257" t="s">
        <v>398</v>
      </c>
      <c r="E19" s="257">
        <v>1</v>
      </c>
      <c r="F19" s="257">
        <v>1</v>
      </c>
      <c r="G19" s="256"/>
      <c r="H19" s="289"/>
      <c r="I19" s="316" t="s">
        <v>399</v>
      </c>
      <c r="J19" s="320" t="s">
        <v>400</v>
      </c>
      <c r="K19" s="290">
        <f t="shared" ref="K19:L19" si="1">E19</f>
        <v>1</v>
      </c>
      <c r="L19" s="291">
        <f t="shared" si="1"/>
        <v>1</v>
      </c>
      <c r="M19" s="266" t="s">
        <v>374</v>
      </c>
      <c r="N19" s="257">
        <v>2.34</v>
      </c>
      <c r="O19" s="263">
        <f>O18</f>
        <v>81.400000000000006</v>
      </c>
      <c r="P19" s="287">
        <f t="shared" ref="P19:P40" si="2">N19*K19*L19*O19</f>
        <v>190.476</v>
      </c>
      <c r="Q19" s="321">
        <f>P19</f>
        <v>190.476</v>
      </c>
    </row>
    <row r="20" spans="1:18" x14ac:dyDescent="0.4">
      <c r="A20" s="282"/>
      <c r="B20" s="264"/>
      <c r="C20" s="261" t="s">
        <v>401</v>
      </c>
      <c r="D20" s="257" t="s">
        <v>402</v>
      </c>
      <c r="E20" s="257"/>
      <c r="F20" s="257"/>
      <c r="G20" s="256"/>
      <c r="H20" s="265" t="str">
        <f>C20</f>
        <v>약재료</v>
      </c>
      <c r="I20" s="316"/>
      <c r="J20" s="257" t="s">
        <v>402</v>
      </c>
      <c r="K20" s="290"/>
      <c r="L20" s="291"/>
      <c r="M20" s="266" t="s">
        <v>403</v>
      </c>
      <c r="N20" s="257"/>
      <c r="O20" s="263">
        <f t="shared" ref="O20:O39" si="3">O19</f>
        <v>81.400000000000006</v>
      </c>
      <c r="P20" s="287">
        <f t="shared" si="2"/>
        <v>0</v>
      </c>
    </row>
    <row r="21" spans="1:18" x14ac:dyDescent="0.4">
      <c r="A21" s="282"/>
      <c r="B21" s="260"/>
      <c r="C21" s="261"/>
      <c r="D21" s="257" t="s">
        <v>404</v>
      </c>
      <c r="E21" s="257">
        <v>3</v>
      </c>
      <c r="F21" s="257">
        <v>14</v>
      </c>
      <c r="G21" s="256"/>
      <c r="H21" s="289"/>
      <c r="I21" s="316"/>
      <c r="J21" s="257" t="s">
        <v>404</v>
      </c>
      <c r="K21" s="290"/>
      <c r="L21" s="291"/>
      <c r="M21" s="266" t="s">
        <v>405</v>
      </c>
      <c r="N21" s="257"/>
      <c r="O21" s="263">
        <f t="shared" si="3"/>
        <v>81.400000000000006</v>
      </c>
      <c r="P21" s="287">
        <f t="shared" si="2"/>
        <v>0</v>
      </c>
    </row>
    <row r="22" spans="1:18" x14ac:dyDescent="0.4">
      <c r="A22" s="282"/>
      <c r="B22" s="260"/>
      <c r="C22" s="261"/>
      <c r="D22" s="257" t="s">
        <v>406</v>
      </c>
      <c r="E22" s="257">
        <v>1</v>
      </c>
      <c r="F22" s="257">
        <v>14</v>
      </c>
      <c r="G22" s="256"/>
      <c r="H22" s="289"/>
      <c r="I22" s="316"/>
      <c r="J22" s="257" t="s">
        <v>406</v>
      </c>
      <c r="K22" s="290"/>
      <c r="L22" s="291"/>
      <c r="M22" s="266" t="s">
        <v>405</v>
      </c>
      <c r="N22" s="257"/>
      <c r="O22" s="263">
        <f t="shared" si="3"/>
        <v>81.400000000000006</v>
      </c>
      <c r="P22" s="287">
        <f t="shared" si="2"/>
        <v>0</v>
      </c>
    </row>
    <row r="23" spans="1:18" x14ac:dyDescent="0.4">
      <c r="A23" s="282"/>
      <c r="B23" s="260"/>
      <c r="C23" s="261"/>
      <c r="D23" s="257" t="s">
        <v>407</v>
      </c>
      <c r="E23" s="257">
        <v>1</v>
      </c>
      <c r="F23" s="257">
        <v>14</v>
      </c>
      <c r="G23" s="256"/>
      <c r="H23" s="289"/>
      <c r="I23" s="316"/>
      <c r="J23" s="257" t="s">
        <v>407</v>
      </c>
      <c r="K23" s="290"/>
      <c r="L23" s="291"/>
      <c r="M23" s="266" t="s">
        <v>405</v>
      </c>
      <c r="N23" s="257"/>
      <c r="O23" s="263">
        <f t="shared" si="3"/>
        <v>81.400000000000006</v>
      </c>
      <c r="P23" s="287">
        <f t="shared" si="2"/>
        <v>0</v>
      </c>
    </row>
    <row r="24" spans="1:18" x14ac:dyDescent="0.4">
      <c r="A24" s="282"/>
      <c r="B24" s="260"/>
      <c r="C24" s="261"/>
      <c r="D24" s="257" t="s">
        <v>408</v>
      </c>
      <c r="E24" s="257">
        <v>2</v>
      </c>
      <c r="F24" s="257">
        <v>14</v>
      </c>
      <c r="G24" s="256"/>
      <c r="H24" s="289"/>
      <c r="I24" s="316"/>
      <c r="J24" s="257" t="s">
        <v>408</v>
      </c>
      <c r="K24" s="290"/>
      <c r="L24" s="291"/>
      <c r="M24" s="266" t="s">
        <v>405</v>
      </c>
      <c r="N24" s="257"/>
      <c r="O24" s="263">
        <f t="shared" si="3"/>
        <v>81.400000000000006</v>
      </c>
      <c r="P24" s="287">
        <f t="shared" si="2"/>
        <v>0</v>
      </c>
    </row>
    <row r="25" spans="1:18" x14ac:dyDescent="0.4">
      <c r="A25" s="282"/>
      <c r="B25" s="260"/>
      <c r="C25" s="261"/>
      <c r="D25" s="257" t="s">
        <v>409</v>
      </c>
      <c r="E25" s="257">
        <v>1</v>
      </c>
      <c r="F25" s="257">
        <v>14</v>
      </c>
      <c r="G25" s="256"/>
      <c r="H25" s="289"/>
      <c r="I25" s="316"/>
      <c r="J25" s="257" t="s">
        <v>409</v>
      </c>
      <c r="K25" s="290"/>
      <c r="L25" s="291"/>
      <c r="M25" s="266" t="s">
        <v>405</v>
      </c>
      <c r="N25" s="257"/>
      <c r="O25" s="263">
        <f t="shared" si="3"/>
        <v>81.400000000000006</v>
      </c>
      <c r="P25" s="287">
        <f t="shared" si="2"/>
        <v>0</v>
      </c>
    </row>
    <row r="26" spans="1:18" x14ac:dyDescent="0.4">
      <c r="A26" s="282"/>
      <c r="B26" s="260"/>
      <c r="C26" s="261"/>
      <c r="D26" s="257" t="s">
        <v>410</v>
      </c>
      <c r="E26" s="257">
        <v>1</v>
      </c>
      <c r="F26" s="257">
        <v>14</v>
      </c>
      <c r="G26" s="256"/>
      <c r="H26" s="289"/>
      <c r="I26" s="316"/>
      <c r="J26" s="257" t="s">
        <v>410</v>
      </c>
      <c r="K26" s="290"/>
      <c r="L26" s="291"/>
      <c r="M26" s="266" t="s">
        <v>405</v>
      </c>
      <c r="N26" s="257"/>
      <c r="O26" s="263">
        <f t="shared" si="3"/>
        <v>81.400000000000006</v>
      </c>
      <c r="P26" s="287">
        <f t="shared" si="2"/>
        <v>0</v>
      </c>
    </row>
    <row r="27" spans="1:18" x14ac:dyDescent="0.4">
      <c r="A27" s="282"/>
      <c r="B27" s="260"/>
      <c r="C27" s="261"/>
      <c r="D27" s="257" t="s">
        <v>411</v>
      </c>
      <c r="E27" s="257">
        <v>6</v>
      </c>
      <c r="F27" s="257">
        <v>14</v>
      </c>
      <c r="G27" s="256"/>
      <c r="H27" s="289"/>
      <c r="I27" s="316"/>
      <c r="J27" s="257" t="s">
        <v>411</v>
      </c>
      <c r="K27" s="290"/>
      <c r="L27" s="291"/>
      <c r="M27" s="266" t="s">
        <v>405</v>
      </c>
      <c r="N27" s="257"/>
      <c r="O27" s="263">
        <f t="shared" si="3"/>
        <v>81.400000000000006</v>
      </c>
      <c r="P27" s="287">
        <f t="shared" si="2"/>
        <v>0</v>
      </c>
    </row>
    <row r="28" spans="1:18" x14ac:dyDescent="0.4">
      <c r="A28" s="282"/>
      <c r="B28" s="260"/>
      <c r="C28" s="261"/>
      <c r="D28" s="257" t="s">
        <v>412</v>
      </c>
      <c r="E28" s="257">
        <v>1</v>
      </c>
      <c r="F28" s="257">
        <v>14</v>
      </c>
      <c r="G28" s="256"/>
      <c r="H28" s="289"/>
      <c r="I28" s="316"/>
      <c r="J28" s="257" t="s">
        <v>412</v>
      </c>
      <c r="K28" s="290"/>
      <c r="L28" s="291"/>
      <c r="M28" s="266" t="s">
        <v>405</v>
      </c>
      <c r="N28" s="257"/>
      <c r="O28" s="263">
        <f t="shared" si="3"/>
        <v>81.400000000000006</v>
      </c>
      <c r="P28" s="287">
        <f t="shared" si="2"/>
        <v>0</v>
      </c>
    </row>
    <row r="29" spans="1:18" x14ac:dyDescent="0.4">
      <c r="A29" s="282"/>
      <c r="B29" s="260"/>
      <c r="C29" s="261"/>
      <c r="D29" s="257" t="s">
        <v>413</v>
      </c>
      <c r="E29" s="257">
        <v>2</v>
      </c>
      <c r="F29" s="257">
        <v>14</v>
      </c>
      <c r="G29" s="256"/>
      <c r="H29" s="289"/>
      <c r="I29" s="316"/>
      <c r="J29" s="257" t="s">
        <v>413</v>
      </c>
      <c r="K29" s="290"/>
      <c r="L29" s="291"/>
      <c r="M29" s="266" t="s">
        <v>405</v>
      </c>
      <c r="N29" s="257"/>
      <c r="O29" s="263">
        <f t="shared" si="3"/>
        <v>81.400000000000006</v>
      </c>
      <c r="P29" s="287">
        <f t="shared" si="2"/>
        <v>0</v>
      </c>
    </row>
    <row r="30" spans="1:18" x14ac:dyDescent="0.4">
      <c r="A30" s="282"/>
      <c r="B30" s="260"/>
      <c r="C30" s="261"/>
      <c r="D30" s="257" t="s">
        <v>414</v>
      </c>
      <c r="E30" s="257">
        <v>2</v>
      </c>
      <c r="F30" s="257">
        <v>14</v>
      </c>
      <c r="G30" s="256"/>
      <c r="H30" s="289"/>
      <c r="I30" s="316"/>
      <c r="J30" s="257" t="s">
        <v>414</v>
      </c>
      <c r="K30" s="290"/>
      <c r="L30" s="291"/>
      <c r="M30" s="266" t="s">
        <v>405</v>
      </c>
      <c r="N30" s="257"/>
      <c r="O30" s="263">
        <f t="shared" si="3"/>
        <v>81.400000000000006</v>
      </c>
      <c r="P30" s="287">
        <f t="shared" si="2"/>
        <v>0</v>
      </c>
    </row>
    <row r="31" spans="1:18" x14ac:dyDescent="0.4">
      <c r="A31" s="282"/>
      <c r="B31" s="260"/>
      <c r="C31" s="261" t="s">
        <v>335</v>
      </c>
      <c r="D31" s="257" t="s">
        <v>415</v>
      </c>
      <c r="E31" s="257">
        <v>1</v>
      </c>
      <c r="F31" s="257">
        <v>1</v>
      </c>
      <c r="G31" s="256"/>
      <c r="H31" s="265" t="str">
        <f>C31</f>
        <v>주사료</v>
      </c>
      <c r="I31" s="316" t="s">
        <v>416</v>
      </c>
      <c r="J31" s="316" t="s">
        <v>417</v>
      </c>
      <c r="K31" s="290">
        <f t="shared" ref="K31:L40" si="4">E31</f>
        <v>1</v>
      </c>
      <c r="L31" s="291">
        <f t="shared" si="4"/>
        <v>1</v>
      </c>
      <c r="M31" s="266" t="s">
        <v>418</v>
      </c>
      <c r="N31" s="257">
        <v>14.7</v>
      </c>
      <c r="O31" s="263">
        <f t="shared" si="3"/>
        <v>81.400000000000006</v>
      </c>
      <c r="P31" s="287">
        <f t="shared" si="2"/>
        <v>1196.58</v>
      </c>
      <c r="R31" s="319">
        <f>P31</f>
        <v>1196.58</v>
      </c>
    </row>
    <row r="32" spans="1:18" ht="17.399999999999999" customHeight="1" x14ac:dyDescent="0.4">
      <c r="A32" s="282"/>
      <c r="B32" s="260"/>
      <c r="C32" s="261"/>
      <c r="D32" s="257" t="s">
        <v>419</v>
      </c>
      <c r="E32" s="257">
        <v>2</v>
      </c>
      <c r="F32" s="257">
        <v>1</v>
      </c>
      <c r="G32" s="256"/>
      <c r="H32" s="289"/>
      <c r="I32" s="236">
        <v>666300331</v>
      </c>
      <c r="J32" s="322" t="s">
        <v>420</v>
      </c>
      <c r="K32" s="290">
        <v>1</v>
      </c>
      <c r="L32" s="291">
        <f t="shared" si="4"/>
        <v>1</v>
      </c>
      <c r="M32" s="263" t="s">
        <v>421</v>
      </c>
      <c r="N32" s="323">
        <v>36409</v>
      </c>
      <c r="O32" s="263">
        <v>1</v>
      </c>
      <c r="P32" s="287">
        <f t="shared" si="2"/>
        <v>36409</v>
      </c>
      <c r="Q32" s="321">
        <f>P32</f>
        <v>36409</v>
      </c>
    </row>
    <row r="33" spans="1:19" ht="19.2" customHeight="1" x14ac:dyDescent="0.4">
      <c r="A33" s="282"/>
      <c r="B33" s="260"/>
      <c r="C33" s="261"/>
      <c r="D33" s="258"/>
      <c r="E33" s="257"/>
      <c r="F33" s="257"/>
      <c r="G33" s="256"/>
      <c r="H33" s="289"/>
      <c r="I33" s="316"/>
      <c r="J33" s="257"/>
      <c r="K33" s="290">
        <f t="shared" si="4"/>
        <v>0</v>
      </c>
      <c r="L33" s="291">
        <f t="shared" si="4"/>
        <v>0</v>
      </c>
      <c r="M33" s="263"/>
      <c r="N33" s="323"/>
      <c r="O33" s="263">
        <f>O31</f>
        <v>81.400000000000006</v>
      </c>
      <c r="P33" s="287">
        <f t="shared" si="2"/>
        <v>0</v>
      </c>
      <c r="Q33" s="319"/>
    </row>
    <row r="34" spans="1:19" ht="19.2" customHeight="1" x14ac:dyDescent="0.4">
      <c r="A34" s="282"/>
      <c r="B34" s="260"/>
      <c r="C34" s="261" t="s">
        <v>422</v>
      </c>
      <c r="D34" s="257" t="s">
        <v>423</v>
      </c>
      <c r="E34" s="324">
        <v>2</v>
      </c>
      <c r="F34" s="324">
        <v>1</v>
      </c>
      <c r="G34" s="256"/>
      <c r="H34" s="265" t="str">
        <f>C34</f>
        <v>처치및 수술료</v>
      </c>
      <c r="I34" s="322" t="s">
        <v>424</v>
      </c>
      <c r="J34" s="320" t="s">
        <v>425</v>
      </c>
      <c r="K34" s="290">
        <v>1</v>
      </c>
      <c r="L34" s="291">
        <f t="shared" si="4"/>
        <v>1</v>
      </c>
      <c r="M34" s="325" t="s">
        <v>426</v>
      </c>
      <c r="N34" s="324">
        <v>1905.51</v>
      </c>
      <c r="O34" s="263">
        <f t="shared" si="3"/>
        <v>81.400000000000006</v>
      </c>
      <c r="P34" s="287">
        <f t="shared" si="2"/>
        <v>155108.514</v>
      </c>
      <c r="Q34" s="326"/>
      <c r="R34" s="319">
        <f>P34</f>
        <v>155108.514</v>
      </c>
      <c r="S34" s="326"/>
    </row>
    <row r="35" spans="1:19" x14ac:dyDescent="0.4">
      <c r="A35" s="282"/>
      <c r="B35" s="260"/>
      <c r="C35" s="261"/>
      <c r="D35" s="258"/>
      <c r="E35" s="257"/>
      <c r="F35" s="257"/>
      <c r="G35" s="256"/>
      <c r="H35" s="289"/>
      <c r="I35" s="316"/>
      <c r="J35" s="320" t="s">
        <v>427</v>
      </c>
      <c r="K35" s="290">
        <f t="shared" si="4"/>
        <v>0</v>
      </c>
      <c r="L35" s="291">
        <f t="shared" si="4"/>
        <v>0</v>
      </c>
      <c r="M35" s="266"/>
      <c r="N35" s="257"/>
      <c r="O35" s="263">
        <f t="shared" si="3"/>
        <v>81.400000000000006</v>
      </c>
      <c r="P35" s="287">
        <f t="shared" si="2"/>
        <v>0</v>
      </c>
    </row>
    <row r="36" spans="1:19" x14ac:dyDescent="0.4">
      <c r="A36" s="282"/>
      <c r="B36" s="260"/>
      <c r="C36" s="261" t="s">
        <v>428</v>
      </c>
      <c r="D36" s="257" t="s">
        <v>429</v>
      </c>
      <c r="E36" s="257">
        <v>1</v>
      </c>
      <c r="F36" s="257">
        <v>1</v>
      </c>
      <c r="G36" s="256"/>
      <c r="H36" s="265" t="str">
        <f>C36</f>
        <v>검사료</v>
      </c>
      <c r="I36" s="316" t="s">
        <v>430</v>
      </c>
      <c r="J36" s="320" t="s">
        <v>431</v>
      </c>
      <c r="K36" s="290">
        <f t="shared" si="4"/>
        <v>1</v>
      </c>
      <c r="L36" s="291">
        <f t="shared" si="4"/>
        <v>1</v>
      </c>
      <c r="M36" s="266" t="s">
        <v>432</v>
      </c>
      <c r="N36" s="257">
        <v>21.52</v>
      </c>
      <c r="O36" s="263">
        <f t="shared" si="3"/>
        <v>81.400000000000006</v>
      </c>
      <c r="P36" s="287">
        <f t="shared" si="2"/>
        <v>1751.7280000000001</v>
      </c>
      <c r="R36" s="319">
        <f t="shared" ref="R36:R39" si="5">P36</f>
        <v>1751.7280000000001</v>
      </c>
    </row>
    <row r="37" spans="1:19" x14ac:dyDescent="0.4">
      <c r="A37" s="282"/>
      <c r="B37" s="260"/>
      <c r="C37" s="261"/>
      <c r="D37" s="257" t="s">
        <v>433</v>
      </c>
      <c r="E37" s="257">
        <v>1</v>
      </c>
      <c r="F37" s="257">
        <v>1</v>
      </c>
      <c r="G37" s="256"/>
      <c r="H37" s="289"/>
      <c r="I37" s="316" t="s">
        <v>434</v>
      </c>
      <c r="J37" s="257" t="s">
        <v>433</v>
      </c>
      <c r="K37" s="290">
        <f t="shared" si="4"/>
        <v>1</v>
      </c>
      <c r="L37" s="291">
        <f t="shared" si="4"/>
        <v>1</v>
      </c>
      <c r="M37" s="266"/>
      <c r="N37" s="257">
        <v>16.75</v>
      </c>
      <c r="O37" s="263">
        <f t="shared" si="3"/>
        <v>81.400000000000006</v>
      </c>
      <c r="P37" s="287">
        <f t="shared" si="2"/>
        <v>1363.45</v>
      </c>
      <c r="R37" s="319">
        <f t="shared" si="5"/>
        <v>1363.45</v>
      </c>
    </row>
    <row r="38" spans="1:19" x14ac:dyDescent="0.4">
      <c r="A38" s="282"/>
      <c r="B38" s="260"/>
      <c r="C38" s="261"/>
      <c r="D38" s="257" t="s">
        <v>435</v>
      </c>
      <c r="E38" s="257">
        <v>1</v>
      </c>
      <c r="F38" s="257">
        <v>1</v>
      </c>
      <c r="G38" s="256"/>
      <c r="H38" s="289"/>
      <c r="I38" s="316" t="s">
        <v>436</v>
      </c>
      <c r="J38" s="317" t="s">
        <v>437</v>
      </c>
      <c r="K38" s="290">
        <f t="shared" si="4"/>
        <v>1</v>
      </c>
      <c r="L38" s="291">
        <f t="shared" si="4"/>
        <v>1</v>
      </c>
      <c r="M38" s="266" t="s">
        <v>3</v>
      </c>
      <c r="N38" s="257">
        <v>15.15</v>
      </c>
      <c r="O38" s="263">
        <f t="shared" si="3"/>
        <v>81.400000000000006</v>
      </c>
      <c r="P38" s="287">
        <f t="shared" si="2"/>
        <v>1233.21</v>
      </c>
      <c r="R38" s="319">
        <f t="shared" si="5"/>
        <v>1233.21</v>
      </c>
    </row>
    <row r="39" spans="1:19" x14ac:dyDescent="0.4">
      <c r="A39" s="282"/>
      <c r="B39" s="260"/>
      <c r="C39" s="261"/>
      <c r="D39" s="257" t="s">
        <v>438</v>
      </c>
      <c r="E39" s="257">
        <v>1</v>
      </c>
      <c r="F39" s="257">
        <v>1</v>
      </c>
      <c r="G39" s="256"/>
      <c r="H39" s="289"/>
      <c r="I39" s="316" t="s">
        <v>439</v>
      </c>
      <c r="J39" s="320" t="s">
        <v>440</v>
      </c>
      <c r="K39" s="290">
        <f t="shared" si="4"/>
        <v>1</v>
      </c>
      <c r="L39" s="291">
        <f t="shared" si="4"/>
        <v>1</v>
      </c>
      <c r="M39" s="266" t="s">
        <v>3</v>
      </c>
      <c r="N39" s="257">
        <v>15.94</v>
      </c>
      <c r="O39" s="263">
        <f t="shared" si="3"/>
        <v>81.400000000000006</v>
      </c>
      <c r="P39" s="287">
        <f t="shared" si="2"/>
        <v>1297.5160000000001</v>
      </c>
      <c r="R39" s="319">
        <f t="shared" si="5"/>
        <v>1297.5160000000001</v>
      </c>
      <c r="S39" s="319">
        <f>SUM(R36:R39)</f>
        <v>5645.9040000000005</v>
      </c>
    </row>
    <row r="40" spans="1:19" ht="18" thickBot="1" x14ac:dyDescent="0.45">
      <c r="A40" s="256"/>
      <c r="B40" s="260"/>
      <c r="C40" s="246"/>
      <c r="D40" s="293"/>
      <c r="E40" s="270"/>
      <c r="F40" s="307"/>
      <c r="G40" s="256"/>
      <c r="H40" s="297"/>
      <c r="I40" s="308"/>
      <c r="J40" s="309">
        <f t="shared" ref="J40" si="6">D40</f>
        <v>0</v>
      </c>
      <c r="K40" s="299">
        <f t="shared" si="4"/>
        <v>0</v>
      </c>
      <c r="L40" s="300">
        <f t="shared" si="4"/>
        <v>0</v>
      </c>
      <c r="M40" s="273"/>
      <c r="N40" s="301"/>
      <c r="O40" s="271"/>
      <c r="P40" s="302">
        <f t="shared" si="2"/>
        <v>0</v>
      </c>
      <c r="Q40" s="319">
        <f>SUM(Q18:Q39)</f>
        <v>47545.334000000003</v>
      </c>
      <c r="R40" s="319">
        <f>SUM(R18:R39)</f>
        <v>161950.99799999999</v>
      </c>
    </row>
    <row r="41" spans="1:19" x14ac:dyDescent="0.4">
      <c r="Q41">
        <v>15</v>
      </c>
      <c r="R41" s="319">
        <f>R40*Q41/100</f>
        <v>24292.649699999998</v>
      </c>
    </row>
    <row r="42" spans="1:19" x14ac:dyDescent="0.4">
      <c r="Q42" t="s">
        <v>441</v>
      </c>
      <c r="R42" s="319">
        <f>Q40+R40+R41</f>
        <v>233788.9817</v>
      </c>
    </row>
    <row r="43" spans="1:19" x14ac:dyDescent="0.4">
      <c r="Q43">
        <v>30</v>
      </c>
      <c r="R43" s="319">
        <f>ROUNDDOWN(R42*Q43/100,-2)</f>
        <v>70100</v>
      </c>
    </row>
    <row r="44" spans="1:19" x14ac:dyDescent="0.4">
      <c r="R44" s="319">
        <f>R42-R43</f>
        <v>163688.9817</v>
      </c>
    </row>
    <row r="45" spans="1:19" x14ac:dyDescent="0.4">
      <c r="Q45" s="256"/>
      <c r="R45" s="256"/>
      <c r="S45" s="256"/>
    </row>
    <row r="46" spans="1:19" x14ac:dyDescent="0.4">
      <c r="Q46" s="256"/>
      <c r="R46" s="256"/>
      <c r="S46" s="256"/>
    </row>
    <row r="47" spans="1:19" x14ac:dyDescent="0.4">
      <c r="Q47" s="256"/>
      <c r="R47" s="256"/>
      <c r="S47" s="256"/>
    </row>
    <row r="48" spans="1:19" x14ac:dyDescent="0.4">
      <c r="Q48" s="256"/>
      <c r="R48" s="256"/>
      <c r="S48" s="256"/>
    </row>
    <row r="49" spans="17:19" x14ac:dyDescent="0.4">
      <c r="Q49" s="256"/>
      <c r="R49" s="256"/>
      <c r="S49" s="256"/>
    </row>
    <row r="50" spans="17:19" x14ac:dyDescent="0.4">
      <c r="Q50" s="256"/>
      <c r="R50" s="256"/>
      <c r="S50" s="256"/>
    </row>
    <row r="51" spans="17:19" x14ac:dyDescent="0.4">
      <c r="Q51" s="256"/>
      <c r="R51" s="256"/>
      <c r="S51" s="256"/>
    </row>
    <row r="52" spans="17:19" x14ac:dyDescent="0.4">
      <c r="Q52" s="256"/>
      <c r="R52" s="256"/>
      <c r="S52" s="256"/>
    </row>
    <row r="53" spans="17:19" x14ac:dyDescent="0.4">
      <c r="Q53" s="256"/>
      <c r="R53" s="256"/>
      <c r="S53" s="256"/>
    </row>
    <row r="54" spans="17:19" x14ac:dyDescent="0.4">
      <c r="Q54" s="256"/>
      <c r="R54" s="256"/>
      <c r="S54" s="256"/>
    </row>
    <row r="55" spans="17:19" x14ac:dyDescent="0.4">
      <c r="Q55" s="256"/>
      <c r="R55" s="256"/>
      <c r="S55" s="256"/>
    </row>
    <row r="56" spans="17:19" x14ac:dyDescent="0.4">
      <c r="Q56" s="256"/>
      <c r="R56" s="256"/>
      <c r="S56" s="256"/>
    </row>
    <row r="57" spans="17:19" x14ac:dyDescent="0.4">
      <c r="Q57" s="256"/>
      <c r="R57" s="256"/>
      <c r="S57" s="256"/>
    </row>
    <row r="58" spans="17:19" x14ac:dyDescent="0.4">
      <c r="Q58" s="256"/>
      <c r="R58" s="256"/>
      <c r="S58" s="256"/>
    </row>
  </sheetData>
  <mergeCells count="4">
    <mergeCell ref="A9:E9"/>
    <mergeCell ref="G9:L9"/>
    <mergeCell ref="C16:F16"/>
    <mergeCell ref="H16:L16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6"/>
  <sheetViews>
    <sheetView workbookViewId="0">
      <selection activeCell="E2" sqref="E2:E3"/>
    </sheetView>
  </sheetViews>
  <sheetFormatPr defaultColWidth="7.3984375" defaultRowHeight="15.6" x14ac:dyDescent="0.4"/>
  <cols>
    <col min="1" max="1" width="8.5" style="3" customWidth="1"/>
    <col min="2" max="2" width="8.59765625" style="3" customWidth="1"/>
    <col min="3" max="3" width="7.19921875" style="3" customWidth="1"/>
    <col min="4" max="4" width="5.09765625" style="3" customWidth="1"/>
    <col min="5" max="5" width="9.19921875" style="3" customWidth="1"/>
    <col min="6" max="6" width="4.09765625" style="3" customWidth="1"/>
    <col min="7" max="7" width="5.8984375" style="3" customWidth="1"/>
    <col min="8" max="8" width="3.8984375" style="3" customWidth="1"/>
    <col min="9" max="9" width="3" style="3" customWidth="1"/>
    <col min="10" max="10" width="6.69921875" style="3" customWidth="1"/>
    <col min="11" max="11" width="6.5" style="3" customWidth="1"/>
    <col min="12" max="12" width="4.69921875" style="3" customWidth="1"/>
    <col min="13" max="13" width="4.09765625" style="3" customWidth="1"/>
    <col min="14" max="14" width="5.69921875" style="3" customWidth="1"/>
    <col min="15" max="15" width="2.59765625" style="3" customWidth="1"/>
    <col min="16" max="17" width="4" style="3" hidden="1" customWidth="1"/>
    <col min="18" max="19" width="4" style="3" customWidth="1"/>
    <col min="20" max="20" width="3.3984375" style="3" customWidth="1"/>
    <col min="21" max="21" width="3" style="3" customWidth="1"/>
    <col min="22" max="22" width="6.19921875" style="3" customWidth="1"/>
    <col min="23" max="23" width="4.69921875" style="3" customWidth="1"/>
    <col min="24" max="24" width="4.8984375" style="3" customWidth="1"/>
    <col min="25" max="25" width="4.5" style="3" customWidth="1"/>
    <col min="26" max="26" width="5.09765625" style="3" customWidth="1"/>
    <col min="27" max="27" width="5.3984375" style="3" customWidth="1"/>
    <col min="28" max="28" width="9.5" style="3" customWidth="1"/>
    <col min="29" max="29" width="6.59765625" style="3" customWidth="1"/>
    <col min="30" max="34" width="1.8984375" style="3" customWidth="1"/>
    <col min="35" max="16384" width="7.3984375" style="3"/>
  </cols>
  <sheetData>
    <row r="1" spans="1:29" x14ac:dyDescent="0.4">
      <c r="A1" s="3" t="s">
        <v>0</v>
      </c>
      <c r="D1" s="3" t="s">
        <v>143</v>
      </c>
      <c r="E1" s="3">
        <f>'1번'!D1</f>
        <v>1</v>
      </c>
      <c r="Y1" s="140" t="s">
        <v>97</v>
      </c>
      <c r="Z1" s="140"/>
      <c r="AA1" s="140"/>
    </row>
    <row r="2" spans="1:29" x14ac:dyDescent="0.4">
      <c r="A2" s="99" t="s">
        <v>1</v>
      </c>
      <c r="B2" s="101"/>
      <c r="C2" s="108" t="s">
        <v>64</v>
      </c>
      <c r="D2" s="108" t="s">
        <v>65</v>
      </c>
      <c r="E2" s="108">
        <v>0</v>
      </c>
      <c r="F2" s="108">
        <v>3</v>
      </c>
      <c r="G2" s="134" t="s">
        <v>62</v>
      </c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/>
      <c r="T2" s="120" t="s">
        <v>60</v>
      </c>
      <c r="U2" s="111"/>
      <c r="V2" s="111"/>
      <c r="W2" s="111"/>
      <c r="X2" s="111"/>
      <c r="Y2" s="111"/>
      <c r="Z2" s="111"/>
      <c r="AA2" s="121"/>
    </row>
    <row r="3" spans="1:29" x14ac:dyDescent="0.4">
      <c r="A3" s="105"/>
      <c r="B3" s="107"/>
      <c r="C3" s="108"/>
      <c r="D3" s="108"/>
      <c r="E3" s="108"/>
      <c r="F3" s="108"/>
      <c r="G3" s="137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9"/>
      <c r="T3" s="99" t="s">
        <v>2</v>
      </c>
      <c r="U3" s="101"/>
      <c r="V3" s="99" t="s">
        <v>293</v>
      </c>
      <c r="W3" s="100"/>
      <c r="X3" s="100"/>
      <c r="Y3" s="100"/>
      <c r="Z3" s="100"/>
      <c r="AA3" s="101"/>
    </row>
    <row r="4" spans="1:29" ht="17.399999999999999" x14ac:dyDescent="0.4">
      <c r="A4" s="157" t="s">
        <v>99</v>
      </c>
      <c r="B4" s="158"/>
      <c r="C4" s="120">
        <v>123456</v>
      </c>
      <c r="D4" s="111"/>
      <c r="E4" s="111"/>
      <c r="F4" s="121"/>
      <c r="G4" s="180" t="s">
        <v>41</v>
      </c>
      <c r="H4" s="180"/>
      <c r="I4" s="180"/>
      <c r="J4" s="180"/>
      <c r="K4" s="120"/>
      <c r="L4" s="111"/>
      <c r="M4" s="111"/>
      <c r="N4" s="111"/>
      <c r="O4" s="111"/>
      <c r="P4" s="111"/>
      <c r="Q4" s="111"/>
      <c r="R4" s="111"/>
      <c r="S4" s="121"/>
      <c r="T4" s="105"/>
      <c r="U4" s="107"/>
      <c r="V4" s="105"/>
      <c r="W4" s="106"/>
      <c r="X4" s="106"/>
      <c r="Y4" s="106"/>
      <c r="Z4" s="106"/>
      <c r="AA4" s="107"/>
    </row>
    <row r="5" spans="1:29" x14ac:dyDescent="0.4">
      <c r="A5" s="120" t="s">
        <v>66</v>
      </c>
      <c r="B5" s="121"/>
      <c r="C5" s="120" t="s">
        <v>294</v>
      </c>
      <c r="D5" s="111"/>
      <c r="E5" s="111"/>
      <c r="F5" s="121"/>
      <c r="G5" s="120" t="s">
        <v>77</v>
      </c>
      <c r="H5" s="111"/>
      <c r="I5" s="111"/>
      <c r="J5" s="121"/>
      <c r="K5" s="120"/>
      <c r="L5" s="111"/>
      <c r="M5" s="111"/>
      <c r="N5" s="111"/>
      <c r="O5" s="111"/>
      <c r="P5" s="111"/>
      <c r="Q5" s="111"/>
      <c r="R5" s="111"/>
      <c r="S5" s="121"/>
      <c r="T5" s="99" t="s">
        <v>3</v>
      </c>
      <c r="U5" s="101"/>
      <c r="V5" s="99" t="str">
        <f>'1번'!D7</f>
        <v>의원</v>
      </c>
      <c r="W5" s="100"/>
      <c r="X5" s="100"/>
      <c r="Y5" s="100"/>
      <c r="Z5" s="100"/>
      <c r="AA5" s="101"/>
    </row>
    <row r="6" spans="1:29" x14ac:dyDescent="0.4">
      <c r="A6" s="120" t="s">
        <v>4</v>
      </c>
      <c r="B6" s="121"/>
      <c r="C6" s="120" t="s">
        <v>660</v>
      </c>
      <c r="D6" s="111"/>
      <c r="E6" s="111"/>
      <c r="F6" s="121"/>
      <c r="G6" s="120"/>
      <c r="H6" s="111"/>
      <c r="I6" s="111"/>
      <c r="J6" s="121"/>
      <c r="K6" s="5" t="s">
        <v>55</v>
      </c>
      <c r="L6" s="120"/>
      <c r="M6" s="111"/>
      <c r="N6" s="111"/>
      <c r="O6" s="111"/>
      <c r="P6" s="111"/>
      <c r="Q6" s="111"/>
      <c r="R6" s="111"/>
      <c r="S6" s="121"/>
      <c r="T6" s="105"/>
      <c r="U6" s="107"/>
      <c r="V6" s="105"/>
      <c r="W6" s="106"/>
      <c r="X6" s="106"/>
      <c r="Y6" s="106"/>
      <c r="Z6" s="106"/>
      <c r="AA6" s="107"/>
    </row>
    <row r="7" spans="1:29" x14ac:dyDescent="0.4">
      <c r="A7" s="120" t="s">
        <v>67</v>
      </c>
      <c r="B7" s="111"/>
      <c r="C7" s="111"/>
      <c r="D7" s="111"/>
      <c r="E7" s="111"/>
      <c r="F7" s="121"/>
      <c r="G7" s="122" t="s">
        <v>42</v>
      </c>
      <c r="H7" s="123"/>
      <c r="I7" s="124"/>
      <c r="J7" s="97" t="s">
        <v>45</v>
      </c>
      <c r="K7" s="53" t="s">
        <v>54</v>
      </c>
      <c r="L7" s="122" t="s">
        <v>56</v>
      </c>
      <c r="M7" s="124"/>
      <c r="N7" s="122" t="s">
        <v>57</v>
      </c>
      <c r="O7" s="124"/>
      <c r="P7" s="122" t="s">
        <v>100</v>
      </c>
      <c r="Q7" s="123"/>
      <c r="R7" s="122" t="s">
        <v>101</v>
      </c>
      <c r="S7" s="124"/>
      <c r="T7" s="223" t="s">
        <v>102</v>
      </c>
      <c r="U7" s="224"/>
      <c r="V7" s="186" t="s">
        <v>103</v>
      </c>
      <c r="W7" s="186"/>
      <c r="X7" s="186"/>
      <c r="Y7" s="122" t="s">
        <v>61</v>
      </c>
      <c r="Z7" s="123"/>
      <c r="AA7" s="124"/>
    </row>
    <row r="8" spans="1:29" x14ac:dyDescent="0.4">
      <c r="A8" s="99" t="str">
        <f>'1번'!J11</f>
        <v>신부전을 동반한 고혈압성 신장병</v>
      </c>
      <c r="B8" s="100"/>
      <c r="C8" s="100"/>
      <c r="D8" s="100"/>
      <c r="E8" s="100"/>
      <c r="F8" s="101"/>
      <c r="G8" s="120" t="str">
        <f>'1번'!I11</f>
        <v>I12.0</v>
      </c>
      <c r="H8" s="111"/>
      <c r="I8" s="121"/>
      <c r="J8" s="4"/>
      <c r="K8" s="4"/>
      <c r="L8" s="120"/>
      <c r="M8" s="121"/>
      <c r="N8" s="120"/>
      <c r="O8" s="121"/>
      <c r="P8" s="120">
        <v>12345</v>
      </c>
      <c r="Q8" s="121"/>
      <c r="R8" s="120"/>
      <c r="S8" s="121"/>
      <c r="T8" s="195">
        <v>20180330</v>
      </c>
      <c r="U8" s="196"/>
      <c r="V8" s="120">
        <v>2</v>
      </c>
      <c r="W8" s="121"/>
      <c r="X8" s="92" t="s">
        <v>35</v>
      </c>
      <c r="Y8" s="125" t="s">
        <v>166</v>
      </c>
      <c r="Z8" s="126"/>
      <c r="AA8" s="127"/>
    </row>
    <row r="9" spans="1:29" x14ac:dyDescent="0.4">
      <c r="A9" s="99" t="str">
        <f>'1번'!J12</f>
        <v>심실조기탈분극</v>
      </c>
      <c r="B9" s="100"/>
      <c r="C9" s="100"/>
      <c r="D9" s="100"/>
      <c r="E9" s="100"/>
      <c r="F9" s="101"/>
      <c r="G9" s="120" t="str">
        <f>'1번'!I12</f>
        <v>I49.3</v>
      </c>
      <c r="H9" s="111"/>
      <c r="I9" s="121"/>
      <c r="J9" s="4"/>
      <c r="K9" s="4"/>
      <c r="L9" s="120"/>
      <c r="M9" s="121"/>
      <c r="N9" s="120"/>
      <c r="O9" s="121"/>
      <c r="P9" s="120"/>
      <c r="Q9" s="121"/>
      <c r="R9" s="120"/>
      <c r="S9" s="121"/>
      <c r="T9" s="195">
        <v>20180330</v>
      </c>
      <c r="U9" s="196"/>
      <c r="V9" s="120">
        <v>2</v>
      </c>
      <c r="W9" s="121"/>
      <c r="X9" s="92" t="s">
        <v>35</v>
      </c>
      <c r="Y9" s="128"/>
      <c r="Z9" s="129"/>
      <c r="AA9" s="130"/>
    </row>
    <row r="10" spans="1:29" x14ac:dyDescent="0.4">
      <c r="A10" s="120"/>
      <c r="B10" s="111"/>
      <c r="C10" s="111"/>
      <c r="D10" s="111"/>
      <c r="E10" s="111"/>
      <c r="F10" s="121"/>
      <c r="G10" s="120"/>
      <c r="H10" s="111"/>
      <c r="I10" s="121"/>
      <c r="J10" s="4"/>
      <c r="K10" s="4"/>
      <c r="L10" s="120"/>
      <c r="M10" s="121"/>
      <c r="N10" s="120"/>
      <c r="O10" s="121"/>
      <c r="P10" s="120"/>
      <c r="Q10" s="121"/>
      <c r="R10" s="120"/>
      <c r="S10" s="121"/>
      <c r="T10" s="120"/>
      <c r="U10" s="121"/>
      <c r="V10" s="120"/>
      <c r="W10" s="121"/>
      <c r="X10" s="92" t="s">
        <v>35</v>
      </c>
      <c r="Y10" s="131"/>
      <c r="Z10" s="132"/>
      <c r="AA10" s="133"/>
    </row>
    <row r="11" spans="1:29" x14ac:dyDescent="0.4">
      <c r="A11" s="171" t="s">
        <v>93</v>
      </c>
      <c r="B11" s="172"/>
      <c r="C11" s="92">
        <v>1</v>
      </c>
      <c r="D11" s="92" t="s">
        <v>94</v>
      </c>
      <c r="E11" s="95" t="s">
        <v>95</v>
      </c>
      <c r="F11" s="120" t="s">
        <v>661</v>
      </c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21"/>
    </row>
    <row r="12" spans="1:29" x14ac:dyDescent="0.4">
      <c r="A12" s="99" t="s">
        <v>34</v>
      </c>
      <c r="B12" s="100"/>
      <c r="C12" s="100"/>
      <c r="D12" s="101"/>
      <c r="E12" s="156" t="s">
        <v>104</v>
      </c>
      <c r="F12" s="147"/>
      <c r="G12" s="180" t="s">
        <v>40</v>
      </c>
      <c r="H12" s="180"/>
      <c r="I12" s="180"/>
      <c r="J12" s="105" t="s">
        <v>105</v>
      </c>
      <c r="K12" s="107"/>
      <c r="L12" s="171" t="s">
        <v>142</v>
      </c>
      <c r="M12" s="172"/>
      <c r="N12" s="172"/>
      <c r="O12" s="172"/>
      <c r="P12" s="172"/>
      <c r="Q12" s="172"/>
      <c r="R12" s="172"/>
      <c r="S12" s="193"/>
      <c r="T12" s="197" t="s">
        <v>78</v>
      </c>
      <c r="U12" s="198"/>
      <c r="V12" s="146">
        <v>14</v>
      </c>
      <c r="W12" s="191" t="s">
        <v>106</v>
      </c>
      <c r="X12" s="146">
        <v>1</v>
      </c>
      <c r="Y12" s="189" t="s">
        <v>90</v>
      </c>
      <c r="Z12" s="99">
        <v>0</v>
      </c>
      <c r="AA12" s="101"/>
      <c r="AB12" s="3">
        <v>2018</v>
      </c>
    </row>
    <row r="13" spans="1:29" x14ac:dyDescent="0.4">
      <c r="A13" s="105"/>
      <c r="B13" s="106"/>
      <c r="C13" s="106"/>
      <c r="D13" s="107"/>
      <c r="E13" s="156"/>
      <c r="F13" s="156"/>
      <c r="G13" s="108"/>
      <c r="H13" s="108"/>
      <c r="I13" s="108"/>
      <c r="J13" s="120" t="s">
        <v>46</v>
      </c>
      <c r="K13" s="121"/>
      <c r="L13" s="171" t="s">
        <v>142</v>
      </c>
      <c r="M13" s="172"/>
      <c r="N13" s="172"/>
      <c r="O13" s="172"/>
      <c r="P13" s="172"/>
      <c r="Q13" s="172"/>
      <c r="R13" s="172"/>
      <c r="S13" s="193"/>
      <c r="T13" s="199"/>
      <c r="U13" s="200"/>
      <c r="V13" s="147"/>
      <c r="W13" s="192"/>
      <c r="X13" s="147"/>
      <c r="Y13" s="190"/>
      <c r="Z13" s="105"/>
      <c r="AA13" s="107"/>
      <c r="AB13" s="3" t="s">
        <v>154</v>
      </c>
      <c r="AC13" s="3">
        <v>81.400000000000006</v>
      </c>
    </row>
    <row r="14" spans="1:29" ht="21.6" x14ac:dyDescent="0.4">
      <c r="A14" s="145" t="s">
        <v>63</v>
      </c>
      <c r="B14" s="6" t="s">
        <v>5</v>
      </c>
      <c r="C14" s="30"/>
      <c r="D14" s="37" t="s">
        <v>36</v>
      </c>
      <c r="E14" s="22"/>
      <c r="F14" s="31" t="s">
        <v>39</v>
      </c>
      <c r="G14" s="1" t="s">
        <v>71</v>
      </c>
      <c r="H14" s="1"/>
      <c r="I14" s="31" t="s">
        <v>36</v>
      </c>
      <c r="J14" s="112" t="s">
        <v>70</v>
      </c>
      <c r="K14" s="113"/>
      <c r="L14" s="112" t="s">
        <v>98</v>
      </c>
      <c r="M14" s="303"/>
      <c r="N14" s="303"/>
      <c r="O14" s="113"/>
      <c r="P14" s="123"/>
      <c r="Q14" s="123"/>
      <c r="R14" s="123"/>
      <c r="S14" s="123"/>
      <c r="T14" s="187" t="s">
        <v>91</v>
      </c>
      <c r="U14" s="188"/>
      <c r="V14" s="98" t="s">
        <v>92</v>
      </c>
      <c r="W14" s="53" t="s">
        <v>59</v>
      </c>
      <c r="X14" s="156"/>
      <c r="Y14" s="156"/>
      <c r="Z14" s="156"/>
      <c r="AA14" s="156"/>
      <c r="AB14" s="3" t="s">
        <v>155</v>
      </c>
      <c r="AC14" s="3">
        <v>73.5</v>
      </c>
    </row>
    <row r="15" spans="1:29" ht="25.2" x14ac:dyDescent="0.4">
      <c r="A15" s="146"/>
      <c r="B15" s="6" t="s">
        <v>6</v>
      </c>
      <c r="C15" s="7">
        <v>1</v>
      </c>
      <c r="D15" s="37" t="s">
        <v>36</v>
      </c>
      <c r="E15" s="22">
        <f>X16</f>
        <v>10946</v>
      </c>
      <c r="F15" s="31" t="s">
        <v>39</v>
      </c>
      <c r="G15" s="1" t="s">
        <v>71</v>
      </c>
      <c r="H15" s="4"/>
      <c r="I15" s="31" t="s">
        <v>36</v>
      </c>
      <c r="J15" s="122" t="s">
        <v>47</v>
      </c>
      <c r="K15" s="124"/>
      <c r="L15" s="202" t="s">
        <v>58</v>
      </c>
      <c r="M15" s="203"/>
      <c r="N15" s="203"/>
      <c r="O15" s="203"/>
      <c r="P15" s="156" t="s">
        <v>107</v>
      </c>
      <c r="Q15" s="156"/>
      <c r="R15" s="156" t="s">
        <v>74</v>
      </c>
      <c r="S15" s="156"/>
      <c r="T15" s="194" t="s">
        <v>91</v>
      </c>
      <c r="U15" s="194"/>
      <c r="V15" s="78" t="s">
        <v>109</v>
      </c>
      <c r="W15" s="57" t="s">
        <v>110</v>
      </c>
      <c r="X15" s="112" t="s">
        <v>111</v>
      </c>
      <c r="Y15" s="113"/>
      <c r="Z15" s="1" t="s">
        <v>100</v>
      </c>
      <c r="AA15" s="1" t="s">
        <v>101</v>
      </c>
      <c r="AB15" s="3" t="s">
        <v>75</v>
      </c>
      <c r="AC15" s="3" t="s">
        <v>74</v>
      </c>
    </row>
    <row r="16" spans="1:29" x14ac:dyDescent="0.4">
      <c r="A16" s="146"/>
      <c r="B16" s="165" t="s">
        <v>7</v>
      </c>
      <c r="C16" s="166"/>
      <c r="D16" s="167"/>
      <c r="E16" s="52">
        <f>X17</f>
        <v>190</v>
      </c>
      <c r="F16" s="32" t="s">
        <v>39</v>
      </c>
      <c r="G16" s="99"/>
      <c r="H16" s="100"/>
      <c r="I16" s="101"/>
      <c r="J16" s="109" t="str">
        <f>'1번'!I18</f>
        <v>AA254</v>
      </c>
      <c r="K16" s="109"/>
      <c r="L16" s="109" t="str">
        <f>'1번'!J18</f>
        <v>재진진찰료(의원)</v>
      </c>
      <c r="M16" s="109"/>
      <c r="N16" s="109"/>
      <c r="O16" s="109"/>
      <c r="P16" s="109"/>
      <c r="Q16" s="109"/>
      <c r="R16" s="109">
        <f>ROUND(AB16*AC16,0)</f>
        <v>10946</v>
      </c>
      <c r="S16" s="109"/>
      <c r="T16" s="109">
        <v>1</v>
      </c>
      <c r="U16" s="109"/>
      <c r="V16" s="79">
        <f>'1번'!K18</f>
        <v>1</v>
      </c>
      <c r="W16" s="79">
        <f>'1번'!L18</f>
        <v>1</v>
      </c>
      <c r="X16" s="109">
        <f>R16*T16*V16*W16</f>
        <v>10946</v>
      </c>
      <c r="Y16" s="109"/>
      <c r="Z16" s="79"/>
      <c r="AA16" s="94"/>
      <c r="AB16" s="3">
        <f>'1번'!N18</f>
        <v>134.47</v>
      </c>
      <c r="AC16" s="3">
        <f>AC13</f>
        <v>81.400000000000006</v>
      </c>
    </row>
    <row r="17" spans="1:29" x14ac:dyDescent="0.4">
      <c r="A17" s="146"/>
      <c r="B17" s="168" t="s">
        <v>8</v>
      </c>
      <c r="C17" s="169"/>
      <c r="D17" s="170"/>
      <c r="E17" s="10"/>
      <c r="F17" s="33" t="s">
        <v>39</v>
      </c>
      <c r="G17" s="102"/>
      <c r="H17" s="103"/>
      <c r="I17" s="104"/>
      <c r="J17" s="109" t="str">
        <f>'1번'!I19</f>
        <v>AL801</v>
      </c>
      <c r="K17" s="109"/>
      <c r="L17" s="109" t="str">
        <f>'1번'!J19</f>
        <v>외래환자의약품관리료(의원,1일분)</v>
      </c>
      <c r="M17" s="109"/>
      <c r="N17" s="109"/>
      <c r="O17" s="109"/>
      <c r="P17" s="109"/>
      <c r="Q17" s="109"/>
      <c r="R17" s="109">
        <f>ROUND(AB17*AC17,0)</f>
        <v>190</v>
      </c>
      <c r="S17" s="109"/>
      <c r="T17" s="109">
        <v>1</v>
      </c>
      <c r="U17" s="109"/>
      <c r="V17" s="79">
        <f>'1번'!K19</f>
        <v>1</v>
      </c>
      <c r="W17" s="79">
        <f>'1번'!L19</f>
        <v>1</v>
      </c>
      <c r="X17" s="109">
        <f t="shared" ref="X17:X55" si="0">R17*T17*V17*W17</f>
        <v>190</v>
      </c>
      <c r="Y17" s="109"/>
      <c r="Z17" s="79"/>
      <c r="AA17" s="94"/>
      <c r="AB17" s="352">
        <f>'1번'!N19</f>
        <v>2.34</v>
      </c>
      <c r="AC17" s="3">
        <f>AC16</f>
        <v>81.400000000000006</v>
      </c>
    </row>
    <row r="18" spans="1:29" x14ac:dyDescent="0.4">
      <c r="A18" s="146"/>
      <c r="B18" s="12" t="s">
        <v>9</v>
      </c>
      <c r="C18" s="13"/>
      <c r="D18" s="14"/>
      <c r="E18" s="10"/>
      <c r="F18" s="33" t="s">
        <v>39</v>
      </c>
      <c r="G18" s="102"/>
      <c r="H18" s="103"/>
      <c r="I18" s="104"/>
      <c r="J18" s="109">
        <f>'1번'!I20</f>
        <v>0</v>
      </c>
      <c r="K18" s="109"/>
      <c r="L18" s="109" t="str">
        <f>'1번'!J20</f>
        <v>외래환자조제복약지도료</v>
      </c>
      <c r="M18" s="109"/>
      <c r="N18" s="109"/>
      <c r="O18" s="109"/>
      <c r="P18" s="109"/>
      <c r="Q18" s="109"/>
      <c r="R18" s="109">
        <f>ROUND(AB18*AC18,0)</f>
        <v>0</v>
      </c>
      <c r="S18" s="109"/>
      <c r="T18" s="109">
        <v>1</v>
      </c>
      <c r="U18" s="109"/>
      <c r="V18" s="79">
        <f>'1번'!K20</f>
        <v>0</v>
      </c>
      <c r="W18" s="79">
        <f>'1번'!L20</f>
        <v>0</v>
      </c>
      <c r="X18" s="109">
        <f t="shared" si="0"/>
        <v>0</v>
      </c>
      <c r="Y18" s="109"/>
      <c r="Z18" s="79"/>
      <c r="AA18" s="94"/>
      <c r="AB18" s="352">
        <f>'1번'!N20</f>
        <v>0</v>
      </c>
      <c r="AC18" s="3">
        <f t="shared" ref="AC18:AC55" si="1">AC17</f>
        <v>81.400000000000006</v>
      </c>
    </row>
    <row r="19" spans="1:29" x14ac:dyDescent="0.4">
      <c r="A19" s="147"/>
      <c r="B19" s="70" t="s">
        <v>69</v>
      </c>
      <c r="C19" s="7"/>
      <c r="D19" s="39" t="s">
        <v>36</v>
      </c>
      <c r="E19" s="12"/>
      <c r="F19" s="34" t="s">
        <v>39</v>
      </c>
      <c r="G19" s="105"/>
      <c r="H19" s="106"/>
      <c r="I19" s="107"/>
      <c r="J19" s="109">
        <f>'1번'!I21</f>
        <v>0</v>
      </c>
      <c r="K19" s="109"/>
      <c r="L19" s="109" t="str">
        <f>'1번'!J21</f>
        <v>아가메이트젤리</v>
      </c>
      <c r="M19" s="109"/>
      <c r="N19" s="109"/>
      <c r="O19" s="109"/>
      <c r="P19" s="109"/>
      <c r="Q19" s="109"/>
      <c r="R19" s="109">
        <f t="shared" ref="R17:R55" si="2">ROUND(AB19*AC19,0)</f>
        <v>0</v>
      </c>
      <c r="S19" s="109"/>
      <c r="T19" s="109">
        <v>1</v>
      </c>
      <c r="U19" s="109"/>
      <c r="V19" s="79">
        <f>'1번'!K21</f>
        <v>0</v>
      </c>
      <c r="W19" s="79">
        <f>'1번'!L21</f>
        <v>0</v>
      </c>
      <c r="X19" s="109">
        <f t="shared" si="0"/>
        <v>0</v>
      </c>
      <c r="Y19" s="109"/>
      <c r="Z19" s="79"/>
      <c r="AA19" s="94"/>
      <c r="AB19" s="352">
        <f>'1번'!N21</f>
        <v>0</v>
      </c>
      <c r="AC19" s="3">
        <f t="shared" si="1"/>
        <v>81.400000000000006</v>
      </c>
    </row>
    <row r="20" spans="1:29" x14ac:dyDescent="0.4">
      <c r="A20" s="178" t="s">
        <v>12</v>
      </c>
      <c r="B20" s="6" t="s">
        <v>10</v>
      </c>
      <c r="C20" s="7"/>
      <c r="D20" s="96" t="s">
        <v>37</v>
      </c>
      <c r="E20" s="60"/>
      <c r="F20" s="35" t="s">
        <v>39</v>
      </c>
      <c r="G20" s="99"/>
      <c r="H20" s="100"/>
      <c r="I20" s="35" t="s">
        <v>39</v>
      </c>
      <c r="J20" s="109">
        <f>'1번'!I22</f>
        <v>0</v>
      </c>
      <c r="K20" s="109"/>
      <c r="L20" s="109" t="str">
        <f>'1번'!J22</f>
        <v>보령아스트릭스캡슐</v>
      </c>
      <c r="M20" s="109"/>
      <c r="N20" s="109"/>
      <c r="O20" s="109"/>
      <c r="P20" s="109"/>
      <c r="Q20" s="109"/>
      <c r="R20" s="109">
        <f t="shared" si="2"/>
        <v>0</v>
      </c>
      <c r="S20" s="109"/>
      <c r="T20" s="109">
        <v>1</v>
      </c>
      <c r="U20" s="109"/>
      <c r="V20" s="79">
        <f>'1번'!K22</f>
        <v>0</v>
      </c>
      <c r="W20" s="79">
        <f>'1번'!L22</f>
        <v>0</v>
      </c>
      <c r="X20" s="109">
        <f t="shared" si="0"/>
        <v>0</v>
      </c>
      <c r="Y20" s="109"/>
      <c r="Z20" s="79"/>
      <c r="AA20" s="94"/>
      <c r="AB20" s="352">
        <f>'1번'!N22</f>
        <v>0</v>
      </c>
      <c r="AC20" s="3">
        <f t="shared" si="1"/>
        <v>81.400000000000006</v>
      </c>
    </row>
    <row r="21" spans="1:29" x14ac:dyDescent="0.4">
      <c r="A21" s="179"/>
      <c r="B21" s="6" t="s">
        <v>11</v>
      </c>
      <c r="C21" s="7"/>
      <c r="D21" s="96" t="s">
        <v>37</v>
      </c>
      <c r="E21" s="12"/>
      <c r="F21" s="36" t="s">
        <v>39</v>
      </c>
      <c r="G21" s="105"/>
      <c r="H21" s="106"/>
      <c r="I21" s="36" t="s">
        <v>39</v>
      </c>
      <c r="J21" s="109">
        <f>'1번'!I23</f>
        <v>0</v>
      </c>
      <c r="K21" s="109"/>
      <c r="L21" s="109" t="str">
        <f>'1번'!J23</f>
        <v>코자정</v>
      </c>
      <c r="M21" s="109"/>
      <c r="N21" s="109"/>
      <c r="O21" s="109"/>
      <c r="P21" s="109"/>
      <c r="Q21" s="109"/>
      <c r="R21" s="109">
        <f t="shared" si="2"/>
        <v>0</v>
      </c>
      <c r="S21" s="109"/>
      <c r="T21" s="109">
        <v>1</v>
      </c>
      <c r="U21" s="109"/>
      <c r="V21" s="79">
        <f>'1번'!K23</f>
        <v>0</v>
      </c>
      <c r="W21" s="79">
        <f>'1번'!L23</f>
        <v>0</v>
      </c>
      <c r="X21" s="109">
        <f t="shared" si="0"/>
        <v>0</v>
      </c>
      <c r="Y21" s="109"/>
      <c r="Z21" s="79"/>
      <c r="AA21" s="94"/>
      <c r="AB21" s="352">
        <f>'1번'!N23</f>
        <v>0</v>
      </c>
      <c r="AC21" s="3">
        <f t="shared" si="1"/>
        <v>81.400000000000006</v>
      </c>
    </row>
    <row r="22" spans="1:29" x14ac:dyDescent="0.4">
      <c r="A22" s="180"/>
      <c r="B22" s="60" t="s">
        <v>13</v>
      </c>
      <c r="C22" s="61"/>
      <c r="D22" s="41" t="s">
        <v>36</v>
      </c>
      <c r="E22" s="6"/>
      <c r="F22" s="37"/>
      <c r="G22" s="120"/>
      <c r="H22" s="111"/>
      <c r="I22" s="37"/>
      <c r="J22" s="109">
        <f>'1번'!I24</f>
        <v>0</v>
      </c>
      <c r="K22" s="109"/>
      <c r="L22" s="109" t="str">
        <f>'1번'!J24</f>
        <v>달라트렌정</v>
      </c>
      <c r="M22" s="109"/>
      <c r="N22" s="109"/>
      <c r="O22" s="109"/>
      <c r="P22" s="109"/>
      <c r="Q22" s="109"/>
      <c r="R22" s="109">
        <f t="shared" si="2"/>
        <v>0</v>
      </c>
      <c r="S22" s="109"/>
      <c r="T22" s="109">
        <v>1</v>
      </c>
      <c r="U22" s="109"/>
      <c r="V22" s="79">
        <f>'1번'!K24</f>
        <v>0</v>
      </c>
      <c r="W22" s="79">
        <f>'1번'!L24</f>
        <v>0</v>
      </c>
      <c r="X22" s="109">
        <f t="shared" si="0"/>
        <v>0</v>
      </c>
      <c r="Y22" s="109"/>
      <c r="Z22" s="79"/>
      <c r="AA22" s="94"/>
      <c r="AB22" s="352">
        <f>'1번'!N24</f>
        <v>0</v>
      </c>
      <c r="AC22" s="3">
        <f t="shared" si="1"/>
        <v>81.400000000000006</v>
      </c>
    </row>
    <row r="23" spans="1:29" x14ac:dyDescent="0.4">
      <c r="A23" s="178" t="s">
        <v>19</v>
      </c>
      <c r="B23" s="2" t="s">
        <v>68</v>
      </c>
      <c r="C23" s="61">
        <v>1</v>
      </c>
      <c r="D23" s="41" t="s">
        <v>35</v>
      </c>
      <c r="E23" s="52">
        <f>X30</f>
        <v>36409</v>
      </c>
      <c r="F23" s="35" t="s">
        <v>39</v>
      </c>
      <c r="G23" s="226">
        <f>X29</f>
        <v>1197</v>
      </c>
      <c r="H23" s="100"/>
      <c r="I23" s="35" t="s">
        <v>39</v>
      </c>
      <c r="J23" s="109">
        <f>'1번'!I25</f>
        <v>0</v>
      </c>
      <c r="K23" s="109"/>
      <c r="L23" s="109" t="str">
        <f>'1번'!J25</f>
        <v>이소켓서방켑슐</v>
      </c>
      <c r="M23" s="109"/>
      <c r="N23" s="109"/>
      <c r="O23" s="109"/>
      <c r="P23" s="109"/>
      <c r="Q23" s="109"/>
      <c r="R23" s="109">
        <f t="shared" si="2"/>
        <v>0</v>
      </c>
      <c r="S23" s="109"/>
      <c r="T23" s="109">
        <v>1</v>
      </c>
      <c r="U23" s="109"/>
      <c r="V23" s="79">
        <f>'1번'!K25</f>
        <v>0</v>
      </c>
      <c r="W23" s="79">
        <f>'1번'!L25</f>
        <v>0</v>
      </c>
      <c r="X23" s="109">
        <f t="shared" si="0"/>
        <v>0</v>
      </c>
      <c r="Y23" s="109"/>
      <c r="Z23" s="79"/>
      <c r="AA23" s="94"/>
      <c r="AB23" s="352">
        <f>'1번'!N25</f>
        <v>0</v>
      </c>
      <c r="AC23" s="3">
        <f t="shared" si="1"/>
        <v>81.400000000000006</v>
      </c>
    </row>
    <row r="24" spans="1:29" x14ac:dyDescent="0.4">
      <c r="A24" s="179"/>
      <c r="B24" s="10" t="s">
        <v>14</v>
      </c>
      <c r="C24" s="11"/>
      <c r="D24" s="42" t="s">
        <v>35</v>
      </c>
      <c r="E24" s="10"/>
      <c r="F24" s="38" t="s">
        <v>39</v>
      </c>
      <c r="G24" s="102"/>
      <c r="H24" s="103"/>
      <c r="I24" s="38" t="s">
        <v>39</v>
      </c>
      <c r="J24" s="109">
        <f>'1번'!I26</f>
        <v>0</v>
      </c>
      <c r="K24" s="109"/>
      <c r="L24" s="109" t="str">
        <f>'1번'!J26</f>
        <v>리피도정</v>
      </c>
      <c r="M24" s="109"/>
      <c r="N24" s="109"/>
      <c r="O24" s="109"/>
      <c r="P24" s="109"/>
      <c r="Q24" s="109"/>
      <c r="R24" s="109">
        <f t="shared" si="2"/>
        <v>0</v>
      </c>
      <c r="S24" s="109"/>
      <c r="T24" s="109">
        <v>1</v>
      </c>
      <c r="U24" s="109"/>
      <c r="V24" s="79">
        <f>'1번'!K26</f>
        <v>0</v>
      </c>
      <c r="W24" s="79">
        <f>'1번'!L26</f>
        <v>0</v>
      </c>
      <c r="X24" s="109">
        <f t="shared" si="0"/>
        <v>0</v>
      </c>
      <c r="Y24" s="109"/>
      <c r="Z24" s="79"/>
      <c r="AA24" s="94"/>
      <c r="AB24" s="352">
        <f>'1번'!N26</f>
        <v>0</v>
      </c>
      <c r="AC24" s="3">
        <f t="shared" si="1"/>
        <v>81.400000000000006</v>
      </c>
    </row>
    <row r="25" spans="1:29" x14ac:dyDescent="0.4">
      <c r="A25" s="179"/>
      <c r="B25" s="10" t="s">
        <v>16</v>
      </c>
      <c r="C25" s="11"/>
      <c r="D25" s="42" t="s">
        <v>36</v>
      </c>
      <c r="E25" s="10"/>
      <c r="F25" s="38" t="s">
        <v>39</v>
      </c>
      <c r="G25" s="102"/>
      <c r="H25" s="103"/>
      <c r="I25" s="38" t="s">
        <v>39</v>
      </c>
      <c r="J25" s="109">
        <f>'1번'!I27</f>
        <v>0</v>
      </c>
      <c r="K25" s="109"/>
      <c r="L25" s="109" t="str">
        <f>'1번'!J27</f>
        <v>네프로정</v>
      </c>
      <c r="M25" s="109"/>
      <c r="N25" s="109"/>
      <c r="O25" s="109"/>
      <c r="P25" s="109"/>
      <c r="Q25" s="109"/>
      <c r="R25" s="109">
        <f t="shared" si="2"/>
        <v>0</v>
      </c>
      <c r="S25" s="109"/>
      <c r="T25" s="109">
        <v>1</v>
      </c>
      <c r="U25" s="109"/>
      <c r="V25" s="79">
        <f>'1번'!K27</f>
        <v>0</v>
      </c>
      <c r="W25" s="79">
        <f>'1번'!L27</f>
        <v>0</v>
      </c>
      <c r="X25" s="109">
        <f t="shared" si="0"/>
        <v>0</v>
      </c>
      <c r="Y25" s="109"/>
      <c r="Z25" s="79"/>
      <c r="AA25" s="94"/>
      <c r="AB25" s="352">
        <f>'1번'!N27</f>
        <v>0</v>
      </c>
      <c r="AC25" s="3">
        <f t="shared" si="1"/>
        <v>81.400000000000006</v>
      </c>
    </row>
    <row r="26" spans="1:29" x14ac:dyDescent="0.4">
      <c r="A26" s="179"/>
      <c r="B26" s="10" t="s">
        <v>15</v>
      </c>
      <c r="C26" s="11"/>
      <c r="D26" s="42" t="s">
        <v>36</v>
      </c>
      <c r="E26" s="10"/>
      <c r="F26" s="38" t="s">
        <v>39</v>
      </c>
      <c r="G26" s="102"/>
      <c r="H26" s="103"/>
      <c r="I26" s="38" t="s">
        <v>39</v>
      </c>
      <c r="J26" s="109">
        <f>'1번'!I28</f>
        <v>0</v>
      </c>
      <c r="K26" s="109"/>
      <c r="L26" s="109" t="str">
        <f>'1번'!J28</f>
        <v>레날민정</v>
      </c>
      <c r="M26" s="109"/>
      <c r="N26" s="109"/>
      <c r="O26" s="109"/>
      <c r="P26" s="109"/>
      <c r="Q26" s="109"/>
      <c r="R26" s="109">
        <f t="shared" si="2"/>
        <v>0</v>
      </c>
      <c r="S26" s="109"/>
      <c r="T26" s="109">
        <v>1</v>
      </c>
      <c r="U26" s="109"/>
      <c r="V26" s="79">
        <f>'1번'!K28</f>
        <v>0</v>
      </c>
      <c r="W26" s="79">
        <f>'1번'!L28</f>
        <v>0</v>
      </c>
      <c r="X26" s="109">
        <f t="shared" si="0"/>
        <v>0</v>
      </c>
      <c r="Y26" s="109"/>
      <c r="Z26" s="79"/>
      <c r="AA26" s="94"/>
      <c r="AB26" s="352">
        <f>'1번'!N28</f>
        <v>0</v>
      </c>
      <c r="AC26" s="3">
        <f t="shared" si="1"/>
        <v>81.400000000000006</v>
      </c>
    </row>
    <row r="27" spans="1:29" x14ac:dyDescent="0.4">
      <c r="A27" s="179"/>
      <c r="B27" s="10" t="s">
        <v>17</v>
      </c>
      <c r="C27" s="11"/>
      <c r="D27" s="42"/>
      <c r="E27" s="10"/>
      <c r="F27" s="38" t="s">
        <v>39</v>
      </c>
      <c r="G27" s="102"/>
      <c r="H27" s="103"/>
      <c r="I27" s="38"/>
      <c r="J27" s="109">
        <f>'1번'!I29</f>
        <v>0</v>
      </c>
      <c r="K27" s="109"/>
      <c r="L27" s="109" t="str">
        <f>'1번'!J29</f>
        <v>한일셀벡스켑슐</v>
      </c>
      <c r="M27" s="109"/>
      <c r="N27" s="109"/>
      <c r="O27" s="109"/>
      <c r="P27" s="109"/>
      <c r="Q27" s="109"/>
      <c r="R27" s="109">
        <f t="shared" si="2"/>
        <v>0</v>
      </c>
      <c r="S27" s="109"/>
      <c r="T27" s="109">
        <v>1</v>
      </c>
      <c r="U27" s="109"/>
      <c r="V27" s="79">
        <f>'1번'!K29</f>
        <v>0</v>
      </c>
      <c r="W27" s="79">
        <f>'1번'!L29</f>
        <v>0</v>
      </c>
      <c r="X27" s="109">
        <f t="shared" si="0"/>
        <v>0</v>
      </c>
      <c r="Y27" s="109"/>
      <c r="Z27" s="79"/>
      <c r="AA27" s="94"/>
      <c r="AB27" s="352">
        <f>'1번'!N29</f>
        <v>0</v>
      </c>
      <c r="AC27" s="3">
        <f t="shared" si="1"/>
        <v>81.400000000000006</v>
      </c>
    </row>
    <row r="28" spans="1:29" x14ac:dyDescent="0.4">
      <c r="A28" s="180"/>
      <c r="B28" s="12" t="s">
        <v>18</v>
      </c>
      <c r="C28" s="13"/>
      <c r="D28" s="39" t="s">
        <v>36</v>
      </c>
      <c r="E28" s="12"/>
      <c r="F28" s="36" t="s">
        <v>39</v>
      </c>
      <c r="G28" s="105"/>
      <c r="H28" s="106"/>
      <c r="I28" s="36" t="s">
        <v>39</v>
      </c>
      <c r="J28" s="109">
        <f>'1번'!I30</f>
        <v>0</v>
      </c>
      <c r="K28" s="109"/>
      <c r="L28" s="109" t="str">
        <f>'1번'!J30</f>
        <v>썬지로이드정</v>
      </c>
      <c r="M28" s="109"/>
      <c r="N28" s="109"/>
      <c r="O28" s="109"/>
      <c r="P28" s="109"/>
      <c r="Q28" s="109"/>
      <c r="R28" s="109">
        <f t="shared" si="2"/>
        <v>0</v>
      </c>
      <c r="S28" s="109"/>
      <c r="T28" s="109">
        <v>1</v>
      </c>
      <c r="U28" s="109"/>
      <c r="V28" s="79">
        <f>'1번'!K30</f>
        <v>0</v>
      </c>
      <c r="W28" s="79">
        <f>'1번'!L30</f>
        <v>0</v>
      </c>
      <c r="X28" s="109">
        <f t="shared" si="0"/>
        <v>0</v>
      </c>
      <c r="Y28" s="109"/>
      <c r="Z28" s="79"/>
      <c r="AA28" s="94"/>
      <c r="AB28" s="352">
        <f>'1번'!N30</f>
        <v>0</v>
      </c>
      <c r="AC28" s="3">
        <f t="shared" si="1"/>
        <v>81.400000000000006</v>
      </c>
    </row>
    <row r="29" spans="1:29" x14ac:dyDescent="0.4">
      <c r="A29" s="15" t="s">
        <v>20</v>
      </c>
      <c r="B29" s="93" t="s">
        <v>72</v>
      </c>
      <c r="C29" s="7"/>
      <c r="D29" s="40" t="s">
        <v>36</v>
      </c>
      <c r="E29" s="60"/>
      <c r="F29" s="35" t="s">
        <v>39</v>
      </c>
      <c r="G29" s="99"/>
      <c r="H29" s="100"/>
      <c r="I29" s="35" t="s">
        <v>39</v>
      </c>
      <c r="J29" s="109" t="str">
        <f>'1번'!I31</f>
        <v>KK010</v>
      </c>
      <c r="K29" s="109"/>
      <c r="L29" s="109" t="str">
        <f>'1번'!J31</f>
        <v>피하 또는 근육내주사</v>
      </c>
      <c r="M29" s="109"/>
      <c r="N29" s="109"/>
      <c r="O29" s="109"/>
      <c r="P29" s="109"/>
      <c r="Q29" s="109"/>
      <c r="R29" s="109">
        <f t="shared" si="2"/>
        <v>1197</v>
      </c>
      <c r="S29" s="109"/>
      <c r="T29" s="109">
        <v>1</v>
      </c>
      <c r="U29" s="109"/>
      <c r="V29" s="79">
        <f>'1번'!K31</f>
        <v>1</v>
      </c>
      <c r="W29" s="79">
        <f>'1번'!L31</f>
        <v>1</v>
      </c>
      <c r="X29" s="109">
        <f t="shared" si="0"/>
        <v>1197</v>
      </c>
      <c r="Y29" s="109"/>
      <c r="Z29" s="79"/>
      <c r="AA29" s="94"/>
      <c r="AB29" s="352">
        <f>'1번'!N31</f>
        <v>14.7</v>
      </c>
      <c r="AC29" s="3">
        <f t="shared" si="1"/>
        <v>81.400000000000006</v>
      </c>
    </row>
    <row r="30" spans="1:29" x14ac:dyDescent="0.4">
      <c r="A30" s="17" t="s">
        <v>21</v>
      </c>
      <c r="B30" s="6" t="s">
        <v>72</v>
      </c>
      <c r="C30" s="7"/>
      <c r="D30" s="40" t="s">
        <v>38</v>
      </c>
      <c r="E30" s="10"/>
      <c r="F30" s="38" t="s">
        <v>39</v>
      </c>
      <c r="G30" s="183"/>
      <c r="H30" s="103"/>
      <c r="I30" s="38" t="s">
        <v>39</v>
      </c>
      <c r="J30" s="109">
        <f>'1번'!I32</f>
        <v>666300331</v>
      </c>
      <c r="K30" s="109"/>
      <c r="L30" s="109" t="str">
        <f>'1번'!J32</f>
        <v>네스프프리필드시린지 주 40</v>
      </c>
      <c r="M30" s="109"/>
      <c r="N30" s="109"/>
      <c r="O30" s="109"/>
      <c r="P30" s="109"/>
      <c r="Q30" s="109"/>
      <c r="R30" s="109">
        <f>'1번'!N32</f>
        <v>36409</v>
      </c>
      <c r="S30" s="109"/>
      <c r="T30" s="109">
        <v>1</v>
      </c>
      <c r="U30" s="109"/>
      <c r="V30" s="79">
        <f>'1번'!K32</f>
        <v>1</v>
      </c>
      <c r="W30" s="79">
        <f>'1번'!L32</f>
        <v>1</v>
      </c>
      <c r="X30" s="109">
        <f t="shared" si="0"/>
        <v>36409</v>
      </c>
      <c r="Y30" s="109"/>
      <c r="Z30" s="79"/>
      <c r="AA30" s="94"/>
      <c r="AB30" s="352"/>
      <c r="AC30" s="3">
        <f t="shared" si="1"/>
        <v>81.400000000000006</v>
      </c>
    </row>
    <row r="31" spans="1:29" x14ac:dyDescent="0.4">
      <c r="A31" s="18" t="s">
        <v>22</v>
      </c>
      <c r="B31" s="6" t="s">
        <v>72</v>
      </c>
      <c r="C31" s="7"/>
      <c r="D31" s="40" t="s">
        <v>38</v>
      </c>
      <c r="E31" s="12"/>
      <c r="F31" s="36" t="s">
        <v>39</v>
      </c>
      <c r="G31" s="105"/>
      <c r="H31" s="106"/>
      <c r="I31" s="36" t="s">
        <v>39</v>
      </c>
      <c r="J31" s="109">
        <f>'1번'!I33</f>
        <v>0</v>
      </c>
      <c r="K31" s="109"/>
      <c r="L31" s="109">
        <f>'1번'!J33</f>
        <v>0</v>
      </c>
      <c r="M31" s="109"/>
      <c r="N31" s="109"/>
      <c r="O31" s="109"/>
      <c r="P31" s="109"/>
      <c r="Q31" s="109"/>
      <c r="R31" s="109">
        <f t="shared" si="2"/>
        <v>0</v>
      </c>
      <c r="S31" s="109"/>
      <c r="T31" s="109">
        <v>1</v>
      </c>
      <c r="U31" s="109"/>
      <c r="V31" s="79">
        <f>'1번'!K33</f>
        <v>0</v>
      </c>
      <c r="W31" s="79">
        <f>'1번'!L33</f>
        <v>0</v>
      </c>
      <c r="X31" s="109">
        <f t="shared" si="0"/>
        <v>0</v>
      </c>
      <c r="Y31" s="109"/>
      <c r="Z31" s="79"/>
      <c r="AA31" s="94"/>
      <c r="AB31" s="352">
        <f>'1번'!N33</f>
        <v>0</v>
      </c>
      <c r="AC31" s="3">
        <f t="shared" si="1"/>
        <v>81.400000000000006</v>
      </c>
    </row>
    <row r="32" spans="1:29" x14ac:dyDescent="0.4">
      <c r="A32" s="181" t="s">
        <v>23</v>
      </c>
      <c r="B32" s="77" t="s">
        <v>25</v>
      </c>
      <c r="C32" s="61">
        <v>1</v>
      </c>
      <c r="D32" s="41" t="s">
        <v>38</v>
      </c>
      <c r="E32" s="52"/>
      <c r="F32" s="35" t="s">
        <v>39</v>
      </c>
      <c r="G32" s="204">
        <f>X32</f>
        <v>155109</v>
      </c>
      <c r="H32" s="126"/>
      <c r="I32" s="35" t="s">
        <v>39</v>
      </c>
      <c r="J32" s="109" t="str">
        <f>'1번'!I34</f>
        <v>O7071</v>
      </c>
      <c r="K32" s="109"/>
      <c r="L32" s="109" t="str">
        <f>'1번'!J34</f>
        <v>계속적복막관류술(도관삽입, 대망절제)</v>
      </c>
      <c r="M32" s="109"/>
      <c r="N32" s="109"/>
      <c r="O32" s="109"/>
      <c r="P32" s="109"/>
      <c r="Q32" s="109"/>
      <c r="R32" s="109">
        <f t="shared" si="2"/>
        <v>155109</v>
      </c>
      <c r="S32" s="109"/>
      <c r="T32" s="109">
        <v>1</v>
      </c>
      <c r="U32" s="109"/>
      <c r="V32" s="79">
        <f>'1번'!K34</f>
        <v>1</v>
      </c>
      <c r="W32" s="79">
        <f>'1번'!L34</f>
        <v>1</v>
      </c>
      <c r="X32" s="109">
        <f t="shared" si="0"/>
        <v>155109</v>
      </c>
      <c r="Y32" s="109"/>
      <c r="Z32" s="79"/>
      <c r="AA32" s="94"/>
      <c r="AB32" s="352">
        <f>'1번'!N34</f>
        <v>1905.51</v>
      </c>
      <c r="AC32" s="3">
        <f t="shared" si="1"/>
        <v>81.400000000000006</v>
      </c>
    </row>
    <row r="33" spans="1:29" x14ac:dyDescent="0.4">
      <c r="A33" s="182"/>
      <c r="B33" s="12" t="s">
        <v>26</v>
      </c>
      <c r="C33" s="13"/>
      <c r="D33" s="39" t="s">
        <v>36</v>
      </c>
      <c r="E33" s="12"/>
      <c r="F33" s="36" t="s">
        <v>39</v>
      </c>
      <c r="G33" s="105"/>
      <c r="H33" s="106"/>
      <c r="I33" s="36" t="s">
        <v>39</v>
      </c>
      <c r="J33" s="109">
        <f>'1번'!I35</f>
        <v>0</v>
      </c>
      <c r="K33" s="109"/>
      <c r="L33" s="109" t="str">
        <f>'1번'!J35</f>
        <v>재료대 누락</v>
      </c>
      <c r="M33" s="109"/>
      <c r="N33" s="109"/>
      <c r="O33" s="109"/>
      <c r="P33" s="109"/>
      <c r="Q33" s="109"/>
      <c r="R33" s="109">
        <f t="shared" si="2"/>
        <v>0</v>
      </c>
      <c r="S33" s="109"/>
      <c r="T33" s="109">
        <v>1</v>
      </c>
      <c r="U33" s="109"/>
      <c r="V33" s="79">
        <f>'1번'!K35</f>
        <v>0</v>
      </c>
      <c r="W33" s="79">
        <f>'1번'!L35</f>
        <v>0</v>
      </c>
      <c r="X33" s="109">
        <f t="shared" si="0"/>
        <v>0</v>
      </c>
      <c r="Y33" s="109"/>
      <c r="Z33" s="79"/>
      <c r="AA33" s="94"/>
      <c r="AB33" s="352">
        <f>'1번'!N35</f>
        <v>0</v>
      </c>
      <c r="AC33" s="3">
        <f t="shared" si="1"/>
        <v>81.400000000000006</v>
      </c>
    </row>
    <row r="34" spans="1:29" x14ac:dyDescent="0.4">
      <c r="A34" s="151" t="s">
        <v>24</v>
      </c>
      <c r="B34" s="60" t="s">
        <v>27</v>
      </c>
      <c r="C34" s="61">
        <v>4</v>
      </c>
      <c r="D34" s="41" t="s">
        <v>38</v>
      </c>
      <c r="E34" s="60"/>
      <c r="F34" s="35" t="s">
        <v>39</v>
      </c>
      <c r="G34" s="226">
        <f>SUM(X34:Y37)</f>
        <v>5646</v>
      </c>
      <c r="H34" s="100"/>
      <c r="I34" s="35" t="s">
        <v>39</v>
      </c>
      <c r="J34" s="109" t="str">
        <f>'1번'!I36</f>
        <v>C3730</v>
      </c>
      <c r="K34" s="109"/>
      <c r="L34" s="109" t="str">
        <f>'1번'!J36</f>
        <v>요소질소 [NPN 포함]</v>
      </c>
      <c r="M34" s="109"/>
      <c r="N34" s="109"/>
      <c r="O34" s="109"/>
      <c r="P34" s="109"/>
      <c r="Q34" s="109"/>
      <c r="R34" s="109">
        <f t="shared" si="2"/>
        <v>1752</v>
      </c>
      <c r="S34" s="109"/>
      <c r="T34" s="109">
        <v>1</v>
      </c>
      <c r="U34" s="109"/>
      <c r="V34" s="79">
        <f>'1번'!K36</f>
        <v>1</v>
      </c>
      <c r="W34" s="79">
        <f>'1번'!L36</f>
        <v>1</v>
      </c>
      <c r="X34" s="109">
        <f t="shared" si="0"/>
        <v>1752</v>
      </c>
      <c r="Y34" s="109"/>
      <c r="Z34" s="79"/>
      <c r="AA34" s="94"/>
      <c r="AB34" s="352">
        <f>'1번'!N36</f>
        <v>21.52</v>
      </c>
      <c r="AC34" s="3">
        <f t="shared" si="1"/>
        <v>81.400000000000006</v>
      </c>
    </row>
    <row r="35" spans="1:29" x14ac:dyDescent="0.4">
      <c r="A35" s="152"/>
      <c r="B35" s="71" t="s">
        <v>28</v>
      </c>
      <c r="C35" s="11"/>
      <c r="D35" s="42"/>
      <c r="E35" s="10"/>
      <c r="F35" s="38" t="s">
        <v>39</v>
      </c>
      <c r="G35" s="102"/>
      <c r="H35" s="103"/>
      <c r="I35" s="38"/>
      <c r="J35" s="109" t="str">
        <f>'1번'!I37</f>
        <v>C3750</v>
      </c>
      <c r="K35" s="109"/>
      <c r="L35" s="109" t="str">
        <f>'1번'!J37</f>
        <v>크레아티닌</v>
      </c>
      <c r="M35" s="109"/>
      <c r="N35" s="109"/>
      <c r="O35" s="109"/>
      <c r="P35" s="109"/>
      <c r="Q35" s="109"/>
      <c r="R35" s="109">
        <f t="shared" si="2"/>
        <v>1363</v>
      </c>
      <c r="S35" s="109"/>
      <c r="T35" s="109">
        <v>1</v>
      </c>
      <c r="U35" s="109"/>
      <c r="V35" s="79">
        <f>'1번'!K37</f>
        <v>1</v>
      </c>
      <c r="W35" s="79">
        <f>'1번'!L37</f>
        <v>1</v>
      </c>
      <c r="X35" s="109">
        <f t="shared" si="0"/>
        <v>1363</v>
      </c>
      <c r="Y35" s="109"/>
      <c r="Z35" s="79"/>
      <c r="AA35" s="94"/>
      <c r="AB35" s="352">
        <f>'1번'!N37</f>
        <v>16.75</v>
      </c>
      <c r="AC35" s="3">
        <f t="shared" si="1"/>
        <v>81.400000000000006</v>
      </c>
    </row>
    <row r="36" spans="1:29" x14ac:dyDescent="0.4">
      <c r="A36" s="153"/>
      <c r="B36" s="10" t="s">
        <v>29</v>
      </c>
      <c r="C36" s="11"/>
      <c r="D36" s="42" t="s">
        <v>38</v>
      </c>
      <c r="E36" s="12"/>
      <c r="F36" s="36" t="s">
        <v>39</v>
      </c>
      <c r="G36" s="105"/>
      <c r="H36" s="106"/>
      <c r="I36" s="36"/>
      <c r="J36" s="109" t="str">
        <f>'1번'!I38</f>
        <v>C3794</v>
      </c>
      <c r="K36" s="109"/>
      <c r="L36" s="109" t="str">
        <f>'1번'!J38</f>
        <v>전해질(인)</v>
      </c>
      <c r="M36" s="109"/>
      <c r="N36" s="109"/>
      <c r="O36" s="109"/>
      <c r="P36" s="109"/>
      <c r="Q36" s="109"/>
      <c r="R36" s="109">
        <f t="shared" si="2"/>
        <v>1233</v>
      </c>
      <c r="S36" s="109"/>
      <c r="T36" s="109">
        <v>1</v>
      </c>
      <c r="U36" s="109"/>
      <c r="V36" s="79">
        <f>'1번'!K38</f>
        <v>1</v>
      </c>
      <c r="W36" s="79">
        <f>'1번'!L38</f>
        <v>1</v>
      </c>
      <c r="X36" s="109">
        <f t="shared" si="0"/>
        <v>1233</v>
      </c>
      <c r="Y36" s="109"/>
      <c r="Z36" s="79"/>
      <c r="AA36" s="94"/>
      <c r="AB36" s="352">
        <f>'1번'!N38</f>
        <v>15.15</v>
      </c>
      <c r="AC36" s="3">
        <f t="shared" si="1"/>
        <v>81.400000000000006</v>
      </c>
    </row>
    <row r="37" spans="1:29" x14ac:dyDescent="0.4">
      <c r="A37" s="154" t="s">
        <v>76</v>
      </c>
      <c r="B37" s="60" t="s">
        <v>30</v>
      </c>
      <c r="C37" s="61"/>
      <c r="D37" s="41" t="s">
        <v>38</v>
      </c>
      <c r="E37" s="60"/>
      <c r="F37" s="35" t="s">
        <v>39</v>
      </c>
      <c r="G37" s="99"/>
      <c r="H37" s="100"/>
      <c r="I37" s="35" t="s">
        <v>39</v>
      </c>
      <c r="J37" s="109" t="str">
        <f>'1번'!I39</f>
        <v>C3795</v>
      </c>
      <c r="K37" s="109"/>
      <c r="L37" s="109" t="str">
        <f>'1번'!J39</f>
        <v>전해질(총칼슘)</v>
      </c>
      <c r="M37" s="109"/>
      <c r="N37" s="109"/>
      <c r="O37" s="109"/>
      <c r="P37" s="109"/>
      <c r="Q37" s="109"/>
      <c r="R37" s="109">
        <f t="shared" si="2"/>
        <v>1298</v>
      </c>
      <c r="S37" s="109"/>
      <c r="T37" s="109">
        <v>1</v>
      </c>
      <c r="U37" s="109"/>
      <c r="V37" s="79">
        <f>'1번'!K39</f>
        <v>1</v>
      </c>
      <c r="W37" s="79">
        <f>'1번'!L39</f>
        <v>1</v>
      </c>
      <c r="X37" s="109">
        <f t="shared" si="0"/>
        <v>1298</v>
      </c>
      <c r="Y37" s="109"/>
      <c r="Z37" s="79"/>
      <c r="AA37" s="94"/>
      <c r="AB37" s="352">
        <f>'1번'!N39</f>
        <v>15.94</v>
      </c>
      <c r="AC37" s="3">
        <f t="shared" si="1"/>
        <v>81.400000000000006</v>
      </c>
    </row>
    <row r="38" spans="1:29" x14ac:dyDescent="0.4">
      <c r="A38" s="155"/>
      <c r="B38" s="12" t="s">
        <v>31</v>
      </c>
      <c r="C38" s="13"/>
      <c r="D38" s="39" t="s">
        <v>38</v>
      </c>
      <c r="E38" s="12"/>
      <c r="F38" s="36" t="s">
        <v>39</v>
      </c>
      <c r="G38" s="105"/>
      <c r="H38" s="106"/>
      <c r="I38" s="36" t="s">
        <v>39</v>
      </c>
      <c r="J38" s="109">
        <f>'1번'!I40</f>
        <v>0</v>
      </c>
      <c r="K38" s="109"/>
      <c r="L38" s="109"/>
      <c r="M38" s="109"/>
      <c r="N38" s="109"/>
      <c r="O38" s="109"/>
      <c r="P38" s="109"/>
      <c r="Q38" s="109"/>
      <c r="R38" s="109">
        <f t="shared" si="2"/>
        <v>0</v>
      </c>
      <c r="S38" s="109"/>
      <c r="T38" s="109">
        <v>1</v>
      </c>
      <c r="U38" s="109"/>
      <c r="V38" s="79"/>
      <c r="W38" s="79"/>
      <c r="X38" s="109">
        <f t="shared" si="0"/>
        <v>0</v>
      </c>
      <c r="Y38" s="109"/>
      <c r="Z38" s="79"/>
      <c r="AA38" s="94"/>
      <c r="AC38" s="3">
        <f t="shared" si="1"/>
        <v>81.400000000000006</v>
      </c>
    </row>
    <row r="39" spans="1:29" x14ac:dyDescent="0.4">
      <c r="A39" s="175" t="s">
        <v>81</v>
      </c>
      <c r="B39" s="6" t="s">
        <v>33</v>
      </c>
      <c r="C39" s="7"/>
      <c r="D39" s="40" t="s">
        <v>36</v>
      </c>
      <c r="E39" s="6"/>
      <c r="F39" s="37" t="s">
        <v>39</v>
      </c>
      <c r="G39" s="110"/>
      <c r="H39" s="111"/>
      <c r="I39" s="37" t="s">
        <v>39</v>
      </c>
      <c r="J39" s="109">
        <f>'1번'!I41</f>
        <v>0</v>
      </c>
      <c r="K39" s="109"/>
      <c r="L39" s="109"/>
      <c r="M39" s="109"/>
      <c r="N39" s="109"/>
      <c r="O39" s="109"/>
      <c r="P39" s="109"/>
      <c r="Q39" s="109"/>
      <c r="R39" s="109">
        <f t="shared" si="2"/>
        <v>0</v>
      </c>
      <c r="S39" s="109"/>
      <c r="T39" s="109">
        <v>1</v>
      </c>
      <c r="U39" s="109"/>
      <c r="V39" s="79"/>
      <c r="W39" s="79"/>
      <c r="X39" s="109">
        <f t="shared" si="0"/>
        <v>0</v>
      </c>
      <c r="Y39" s="109"/>
      <c r="Z39" s="79"/>
      <c r="AA39" s="94"/>
      <c r="AC39" s="3">
        <f t="shared" si="1"/>
        <v>81.400000000000006</v>
      </c>
    </row>
    <row r="40" spans="1:29" x14ac:dyDescent="0.4">
      <c r="A40" s="176"/>
      <c r="B40" s="6" t="s">
        <v>79</v>
      </c>
      <c r="C40" s="7"/>
      <c r="D40" s="40" t="s">
        <v>36</v>
      </c>
      <c r="E40" s="6"/>
      <c r="F40" s="37" t="s">
        <v>39</v>
      </c>
      <c r="G40" s="110"/>
      <c r="H40" s="111"/>
      <c r="I40" s="37" t="s">
        <v>39</v>
      </c>
      <c r="J40" s="109">
        <f>'1번'!I42</f>
        <v>0</v>
      </c>
      <c r="K40" s="109"/>
      <c r="L40" s="109"/>
      <c r="M40" s="109"/>
      <c r="N40" s="109"/>
      <c r="O40" s="109"/>
      <c r="P40" s="109"/>
      <c r="Q40" s="109"/>
      <c r="R40" s="109">
        <f t="shared" si="2"/>
        <v>0</v>
      </c>
      <c r="S40" s="109"/>
      <c r="T40" s="109">
        <v>1</v>
      </c>
      <c r="U40" s="109"/>
      <c r="V40" s="79"/>
      <c r="W40" s="79"/>
      <c r="X40" s="109">
        <f t="shared" si="0"/>
        <v>0</v>
      </c>
      <c r="Y40" s="109"/>
      <c r="Z40" s="79"/>
      <c r="AA40" s="94"/>
      <c r="AC40" s="3">
        <f t="shared" si="1"/>
        <v>81.400000000000006</v>
      </c>
    </row>
    <row r="41" spans="1:29" x14ac:dyDescent="0.4">
      <c r="A41" s="177"/>
      <c r="B41" s="60" t="s">
        <v>80</v>
      </c>
      <c r="C41" s="61"/>
      <c r="D41" s="41" t="s">
        <v>36</v>
      </c>
      <c r="E41" s="60"/>
      <c r="F41" s="35" t="s">
        <v>39</v>
      </c>
      <c r="G41" s="99"/>
      <c r="H41" s="100"/>
      <c r="I41" s="35" t="s">
        <v>39</v>
      </c>
      <c r="J41" s="109">
        <f>'1번'!I43</f>
        <v>0</v>
      </c>
      <c r="K41" s="109"/>
      <c r="L41" s="109"/>
      <c r="M41" s="109"/>
      <c r="N41" s="109"/>
      <c r="O41" s="109"/>
      <c r="P41" s="109"/>
      <c r="Q41" s="109"/>
      <c r="R41" s="109">
        <f t="shared" si="2"/>
        <v>0</v>
      </c>
      <c r="S41" s="109"/>
      <c r="T41" s="109">
        <v>1</v>
      </c>
      <c r="U41" s="109"/>
      <c r="V41" s="79"/>
      <c r="W41" s="79"/>
      <c r="X41" s="109">
        <f t="shared" si="0"/>
        <v>0</v>
      </c>
      <c r="Y41" s="109"/>
      <c r="Z41" s="79"/>
      <c r="AA41" s="94"/>
      <c r="AC41" s="3">
        <f t="shared" si="1"/>
        <v>81.400000000000006</v>
      </c>
    </row>
    <row r="42" spans="1:29" x14ac:dyDescent="0.4">
      <c r="A42" s="114" t="s">
        <v>144</v>
      </c>
      <c r="B42" s="60" t="s">
        <v>145</v>
      </c>
      <c r="C42" s="61"/>
      <c r="D42" s="43" t="s">
        <v>116</v>
      </c>
      <c r="E42" s="60"/>
      <c r="F42" s="35" t="s">
        <v>39</v>
      </c>
      <c r="G42" s="99"/>
      <c r="H42" s="100"/>
      <c r="I42" s="35"/>
      <c r="J42" s="109">
        <f>'1번'!I44</f>
        <v>0</v>
      </c>
      <c r="K42" s="109"/>
      <c r="L42" s="109"/>
      <c r="M42" s="109"/>
      <c r="N42" s="109"/>
      <c r="O42" s="109"/>
      <c r="P42" s="109"/>
      <c r="Q42" s="109"/>
      <c r="R42" s="109">
        <f t="shared" si="2"/>
        <v>0</v>
      </c>
      <c r="S42" s="109"/>
      <c r="T42" s="109">
        <v>1</v>
      </c>
      <c r="U42" s="109"/>
      <c r="V42" s="79"/>
      <c r="W42" s="79"/>
      <c r="X42" s="109">
        <f t="shared" si="0"/>
        <v>0</v>
      </c>
      <c r="Y42" s="109"/>
      <c r="Z42" s="79"/>
      <c r="AA42" s="94"/>
      <c r="AC42" s="3">
        <f t="shared" si="1"/>
        <v>81.400000000000006</v>
      </c>
    </row>
    <row r="43" spans="1:29" x14ac:dyDescent="0.4">
      <c r="A43" s="115"/>
      <c r="B43" s="60" t="s">
        <v>146</v>
      </c>
      <c r="C43" s="61"/>
      <c r="D43" s="43"/>
      <c r="E43" s="60"/>
      <c r="F43" s="35"/>
      <c r="G43" s="120"/>
      <c r="H43" s="111"/>
      <c r="I43" s="35"/>
      <c r="J43" s="109">
        <f>'1번'!I45</f>
        <v>0</v>
      </c>
      <c r="K43" s="109"/>
      <c r="L43" s="109"/>
      <c r="M43" s="109"/>
      <c r="N43" s="109"/>
      <c r="O43" s="109"/>
      <c r="P43" s="109"/>
      <c r="Q43" s="109"/>
      <c r="R43" s="109">
        <f t="shared" si="2"/>
        <v>0</v>
      </c>
      <c r="S43" s="109"/>
      <c r="T43" s="109">
        <v>1</v>
      </c>
      <c r="U43" s="109"/>
      <c r="V43" s="79"/>
      <c r="W43" s="79"/>
      <c r="X43" s="109">
        <f t="shared" si="0"/>
        <v>0</v>
      </c>
      <c r="Y43" s="109"/>
      <c r="Z43" s="79"/>
      <c r="AA43" s="94"/>
      <c r="AC43" s="3">
        <f t="shared" si="1"/>
        <v>81.400000000000006</v>
      </c>
    </row>
    <row r="44" spans="1:29" x14ac:dyDescent="0.4">
      <c r="A44" s="116" t="s">
        <v>147</v>
      </c>
      <c r="B44" s="72" t="s">
        <v>82</v>
      </c>
      <c r="C44" s="73"/>
      <c r="D44" s="74"/>
      <c r="E44" s="72"/>
      <c r="F44" s="75" t="s">
        <v>39</v>
      </c>
      <c r="G44" s="118"/>
      <c r="H44" s="119"/>
      <c r="I44" s="75" t="s">
        <v>39</v>
      </c>
      <c r="J44" s="109">
        <f>'1번'!I46</f>
        <v>0</v>
      </c>
      <c r="K44" s="109"/>
      <c r="L44" s="109"/>
      <c r="M44" s="109"/>
      <c r="N44" s="109"/>
      <c r="O44" s="109"/>
      <c r="P44" s="109"/>
      <c r="Q44" s="109"/>
      <c r="R44" s="109">
        <f t="shared" si="2"/>
        <v>0</v>
      </c>
      <c r="S44" s="109"/>
      <c r="T44" s="109">
        <v>1</v>
      </c>
      <c r="U44" s="109"/>
      <c r="V44" s="79"/>
      <c r="W44" s="79"/>
      <c r="X44" s="109">
        <f t="shared" si="0"/>
        <v>0</v>
      </c>
      <c r="Y44" s="109"/>
      <c r="Z44" s="79"/>
      <c r="AA44" s="94"/>
      <c r="AC44" s="3">
        <f t="shared" si="1"/>
        <v>81.400000000000006</v>
      </c>
    </row>
    <row r="45" spans="1:29" x14ac:dyDescent="0.4">
      <c r="A45" s="117"/>
      <c r="B45" s="72" t="s">
        <v>83</v>
      </c>
      <c r="C45" s="73"/>
      <c r="D45" s="74"/>
      <c r="E45" s="72"/>
      <c r="F45" s="75" t="s">
        <v>39</v>
      </c>
      <c r="G45" s="118"/>
      <c r="H45" s="119"/>
      <c r="I45" s="75" t="s">
        <v>39</v>
      </c>
      <c r="J45" s="109">
        <f>'1번'!I47</f>
        <v>0</v>
      </c>
      <c r="K45" s="109"/>
      <c r="L45" s="109"/>
      <c r="M45" s="109"/>
      <c r="N45" s="109"/>
      <c r="O45" s="109"/>
      <c r="P45" s="109"/>
      <c r="Q45" s="109"/>
      <c r="R45" s="109">
        <f t="shared" si="2"/>
        <v>0</v>
      </c>
      <c r="S45" s="109"/>
      <c r="T45" s="109">
        <v>1</v>
      </c>
      <c r="U45" s="109"/>
      <c r="V45" s="79"/>
      <c r="W45" s="79"/>
      <c r="X45" s="109">
        <f t="shared" si="0"/>
        <v>0</v>
      </c>
      <c r="Y45" s="109"/>
      <c r="Z45" s="79"/>
      <c r="AA45" s="94"/>
      <c r="AC45" s="3">
        <f t="shared" si="1"/>
        <v>81.400000000000006</v>
      </c>
    </row>
    <row r="46" spans="1:29" x14ac:dyDescent="0.4">
      <c r="A46" s="117"/>
      <c r="B46" s="72" t="s">
        <v>84</v>
      </c>
      <c r="C46" s="73"/>
      <c r="D46" s="74"/>
      <c r="E46" s="72"/>
      <c r="F46" s="76" t="s">
        <v>39</v>
      </c>
      <c r="G46" s="118"/>
      <c r="H46" s="119"/>
      <c r="I46" s="76" t="s">
        <v>39</v>
      </c>
      <c r="J46" s="109"/>
      <c r="K46" s="109"/>
      <c r="L46" s="109"/>
      <c r="M46" s="109"/>
      <c r="N46" s="109"/>
      <c r="O46" s="109"/>
      <c r="P46" s="109"/>
      <c r="Q46" s="109"/>
      <c r="R46" s="109">
        <f t="shared" si="2"/>
        <v>0</v>
      </c>
      <c r="S46" s="109"/>
      <c r="T46" s="109">
        <v>1</v>
      </c>
      <c r="U46" s="109"/>
      <c r="V46" s="79"/>
      <c r="W46" s="79"/>
      <c r="X46" s="109">
        <f t="shared" si="0"/>
        <v>0</v>
      </c>
      <c r="Y46" s="109"/>
      <c r="Z46" s="79"/>
      <c r="AA46" s="94"/>
      <c r="AC46" s="3">
        <f t="shared" si="1"/>
        <v>81.400000000000006</v>
      </c>
    </row>
    <row r="47" spans="1:29" x14ac:dyDescent="0.4">
      <c r="A47" s="116" t="s">
        <v>148</v>
      </c>
      <c r="B47" s="72" t="s">
        <v>82</v>
      </c>
      <c r="C47" s="73"/>
      <c r="D47" s="74"/>
      <c r="E47" s="72"/>
      <c r="F47" s="75" t="s">
        <v>39</v>
      </c>
      <c r="G47" s="118"/>
      <c r="H47" s="119"/>
      <c r="I47" s="75" t="s">
        <v>39</v>
      </c>
      <c r="J47" s="109"/>
      <c r="K47" s="109"/>
      <c r="L47" s="109"/>
      <c r="M47" s="109"/>
      <c r="N47" s="109"/>
      <c r="O47" s="109"/>
      <c r="P47" s="109"/>
      <c r="Q47" s="109"/>
      <c r="R47" s="109">
        <f t="shared" si="2"/>
        <v>0</v>
      </c>
      <c r="S47" s="109"/>
      <c r="T47" s="109">
        <v>1</v>
      </c>
      <c r="U47" s="109"/>
      <c r="V47" s="79"/>
      <c r="W47" s="79"/>
      <c r="X47" s="109">
        <f t="shared" si="0"/>
        <v>0</v>
      </c>
      <c r="Y47" s="109"/>
      <c r="Z47" s="79"/>
      <c r="AA47" s="94"/>
      <c r="AC47" s="3">
        <f t="shared" si="1"/>
        <v>81.400000000000006</v>
      </c>
    </row>
    <row r="48" spans="1:29" x14ac:dyDescent="0.4">
      <c r="A48" s="117"/>
      <c r="B48" s="72" t="s">
        <v>83</v>
      </c>
      <c r="C48" s="73"/>
      <c r="D48" s="74"/>
      <c r="E48" s="72"/>
      <c r="F48" s="75" t="s">
        <v>39</v>
      </c>
      <c r="G48" s="118"/>
      <c r="H48" s="119"/>
      <c r="I48" s="75" t="s">
        <v>39</v>
      </c>
      <c r="J48" s="109"/>
      <c r="K48" s="109"/>
      <c r="L48" s="109"/>
      <c r="M48" s="109"/>
      <c r="N48" s="109"/>
      <c r="O48" s="109"/>
      <c r="P48" s="109"/>
      <c r="Q48" s="109"/>
      <c r="R48" s="109">
        <f t="shared" si="2"/>
        <v>0</v>
      </c>
      <c r="S48" s="109"/>
      <c r="T48" s="109">
        <v>1</v>
      </c>
      <c r="U48" s="109"/>
      <c r="V48" s="79"/>
      <c r="W48" s="79"/>
      <c r="X48" s="109">
        <f t="shared" si="0"/>
        <v>0</v>
      </c>
      <c r="Y48" s="109"/>
      <c r="Z48" s="79"/>
      <c r="AA48" s="94"/>
      <c r="AC48" s="3">
        <f t="shared" si="1"/>
        <v>81.400000000000006</v>
      </c>
    </row>
    <row r="49" spans="1:29" x14ac:dyDescent="0.4">
      <c r="A49" s="117"/>
      <c r="B49" s="72" t="s">
        <v>84</v>
      </c>
      <c r="C49" s="73"/>
      <c r="D49" s="74"/>
      <c r="E49" s="72"/>
      <c r="F49" s="76" t="s">
        <v>39</v>
      </c>
      <c r="G49" s="118"/>
      <c r="H49" s="119"/>
      <c r="I49" s="76" t="s">
        <v>39</v>
      </c>
      <c r="J49" s="109"/>
      <c r="K49" s="109"/>
      <c r="L49" s="109"/>
      <c r="M49" s="109"/>
      <c r="N49" s="109"/>
      <c r="O49" s="109"/>
      <c r="P49" s="109"/>
      <c r="Q49" s="109"/>
      <c r="R49" s="109">
        <f t="shared" si="2"/>
        <v>0</v>
      </c>
      <c r="S49" s="109"/>
      <c r="T49" s="109">
        <v>1</v>
      </c>
      <c r="U49" s="109"/>
      <c r="V49" s="79"/>
      <c r="W49" s="79"/>
      <c r="X49" s="109">
        <f t="shared" si="0"/>
        <v>0</v>
      </c>
      <c r="Y49" s="109"/>
      <c r="Z49" s="79"/>
      <c r="AA49" s="94"/>
      <c r="AC49" s="3">
        <f t="shared" si="1"/>
        <v>81.400000000000006</v>
      </c>
    </row>
    <row r="50" spans="1:29" x14ac:dyDescent="0.4">
      <c r="A50" s="116" t="s">
        <v>149</v>
      </c>
      <c r="B50" s="72" t="s">
        <v>82</v>
      </c>
      <c r="C50" s="73"/>
      <c r="D50" s="74"/>
      <c r="E50" s="72"/>
      <c r="F50" s="75" t="s">
        <v>39</v>
      </c>
      <c r="G50" s="118"/>
      <c r="H50" s="119"/>
      <c r="I50" s="75" t="s">
        <v>39</v>
      </c>
      <c r="J50" s="109"/>
      <c r="K50" s="109"/>
      <c r="L50" s="109"/>
      <c r="M50" s="109"/>
      <c r="N50" s="109"/>
      <c r="O50" s="109"/>
      <c r="P50" s="109"/>
      <c r="Q50" s="109"/>
      <c r="R50" s="109">
        <f t="shared" si="2"/>
        <v>0</v>
      </c>
      <c r="S50" s="109"/>
      <c r="T50" s="109">
        <v>1</v>
      </c>
      <c r="U50" s="109"/>
      <c r="V50" s="79"/>
      <c r="W50" s="79"/>
      <c r="X50" s="109">
        <f t="shared" si="0"/>
        <v>0</v>
      </c>
      <c r="Y50" s="109"/>
      <c r="Z50" s="79"/>
      <c r="AA50" s="94"/>
      <c r="AC50" s="3">
        <f t="shared" si="1"/>
        <v>81.400000000000006</v>
      </c>
    </row>
    <row r="51" spans="1:29" x14ac:dyDescent="0.4">
      <c r="A51" s="117"/>
      <c r="B51" s="72" t="s">
        <v>83</v>
      </c>
      <c r="C51" s="73"/>
      <c r="D51" s="74"/>
      <c r="E51" s="72"/>
      <c r="F51" s="75" t="s">
        <v>39</v>
      </c>
      <c r="G51" s="118"/>
      <c r="H51" s="119"/>
      <c r="I51" s="75" t="s">
        <v>39</v>
      </c>
      <c r="J51" s="109"/>
      <c r="K51" s="109"/>
      <c r="L51" s="109"/>
      <c r="M51" s="109"/>
      <c r="N51" s="109"/>
      <c r="O51" s="109"/>
      <c r="P51" s="109"/>
      <c r="Q51" s="109"/>
      <c r="R51" s="109">
        <f t="shared" si="2"/>
        <v>0</v>
      </c>
      <c r="S51" s="109"/>
      <c r="T51" s="109">
        <v>1</v>
      </c>
      <c r="U51" s="109"/>
      <c r="V51" s="79"/>
      <c r="W51" s="79"/>
      <c r="X51" s="109">
        <f t="shared" si="0"/>
        <v>0</v>
      </c>
      <c r="Y51" s="109"/>
      <c r="Z51" s="79"/>
      <c r="AA51" s="94"/>
      <c r="AC51" s="3">
        <f t="shared" si="1"/>
        <v>81.400000000000006</v>
      </c>
    </row>
    <row r="52" spans="1:29" x14ac:dyDescent="0.4">
      <c r="A52" s="117"/>
      <c r="B52" s="72" t="s">
        <v>84</v>
      </c>
      <c r="C52" s="73"/>
      <c r="D52" s="74"/>
      <c r="E52" s="72"/>
      <c r="F52" s="76" t="s">
        <v>39</v>
      </c>
      <c r="G52" s="118"/>
      <c r="H52" s="119"/>
      <c r="I52" s="76" t="s">
        <v>39</v>
      </c>
      <c r="J52" s="109"/>
      <c r="K52" s="109"/>
      <c r="L52" s="109"/>
      <c r="M52" s="109"/>
      <c r="N52" s="109"/>
      <c r="O52" s="109"/>
      <c r="P52" s="109"/>
      <c r="Q52" s="109"/>
      <c r="R52" s="109">
        <f t="shared" si="2"/>
        <v>0</v>
      </c>
      <c r="S52" s="109"/>
      <c r="T52" s="109">
        <v>1</v>
      </c>
      <c r="U52" s="109"/>
      <c r="V52" s="79"/>
      <c r="W52" s="79"/>
      <c r="X52" s="109">
        <f t="shared" si="0"/>
        <v>0</v>
      </c>
      <c r="Y52" s="109"/>
      <c r="Z52" s="79"/>
      <c r="AA52" s="94"/>
      <c r="AC52" s="3">
        <f t="shared" si="1"/>
        <v>81.400000000000006</v>
      </c>
    </row>
    <row r="53" spans="1:29" x14ac:dyDescent="0.4">
      <c r="A53" s="116" t="s">
        <v>150</v>
      </c>
      <c r="B53" s="72" t="s">
        <v>82</v>
      </c>
      <c r="C53" s="73"/>
      <c r="D53" s="74"/>
      <c r="E53" s="72"/>
      <c r="F53" s="75" t="s">
        <v>39</v>
      </c>
      <c r="G53" s="118"/>
      <c r="H53" s="119"/>
      <c r="I53" s="75" t="s">
        <v>39</v>
      </c>
      <c r="J53" s="109"/>
      <c r="K53" s="109"/>
      <c r="L53" s="109"/>
      <c r="M53" s="109"/>
      <c r="N53" s="109"/>
      <c r="O53" s="109"/>
      <c r="P53" s="109"/>
      <c r="Q53" s="109"/>
      <c r="R53" s="109">
        <f t="shared" si="2"/>
        <v>0</v>
      </c>
      <c r="S53" s="109"/>
      <c r="T53" s="109">
        <v>1</v>
      </c>
      <c r="U53" s="109"/>
      <c r="V53" s="79"/>
      <c r="W53" s="79"/>
      <c r="X53" s="109">
        <f t="shared" si="0"/>
        <v>0</v>
      </c>
      <c r="Y53" s="109"/>
      <c r="Z53" s="79"/>
      <c r="AA53" s="94"/>
      <c r="AC53" s="3">
        <f t="shared" si="1"/>
        <v>81.400000000000006</v>
      </c>
    </row>
    <row r="54" spans="1:29" x14ac:dyDescent="0.4">
      <c r="A54" s="117"/>
      <c r="B54" s="72" t="s">
        <v>83</v>
      </c>
      <c r="C54" s="73"/>
      <c r="D54" s="74"/>
      <c r="E54" s="72"/>
      <c r="F54" s="75" t="s">
        <v>39</v>
      </c>
      <c r="G54" s="118"/>
      <c r="H54" s="119"/>
      <c r="I54" s="75" t="s">
        <v>39</v>
      </c>
      <c r="J54" s="109"/>
      <c r="K54" s="109"/>
      <c r="L54" s="109"/>
      <c r="M54" s="109"/>
      <c r="N54" s="109"/>
      <c r="O54" s="109"/>
      <c r="P54" s="109"/>
      <c r="Q54" s="109"/>
      <c r="R54" s="109">
        <f t="shared" si="2"/>
        <v>0</v>
      </c>
      <c r="S54" s="109"/>
      <c r="T54" s="109">
        <v>1</v>
      </c>
      <c r="U54" s="109"/>
      <c r="V54" s="79"/>
      <c r="W54" s="79"/>
      <c r="X54" s="109">
        <f t="shared" si="0"/>
        <v>0</v>
      </c>
      <c r="Y54" s="109"/>
      <c r="Z54" s="79"/>
      <c r="AA54" s="94"/>
      <c r="AC54" s="3">
        <f t="shared" si="1"/>
        <v>81.400000000000006</v>
      </c>
    </row>
    <row r="55" spans="1:29" x14ac:dyDescent="0.4">
      <c r="A55" s="117"/>
      <c r="B55" s="72" t="s">
        <v>84</v>
      </c>
      <c r="C55" s="73"/>
      <c r="D55" s="74"/>
      <c r="E55" s="72"/>
      <c r="F55" s="76" t="s">
        <v>39</v>
      </c>
      <c r="G55" s="118"/>
      <c r="H55" s="119"/>
      <c r="I55" s="76" t="s">
        <v>39</v>
      </c>
      <c r="J55" s="109"/>
      <c r="K55" s="109"/>
      <c r="L55" s="109"/>
      <c r="M55" s="109"/>
      <c r="N55" s="109"/>
      <c r="O55" s="109"/>
      <c r="P55" s="109"/>
      <c r="Q55" s="109"/>
      <c r="R55" s="109">
        <f t="shared" si="2"/>
        <v>0</v>
      </c>
      <c r="S55" s="109"/>
      <c r="T55" s="109">
        <v>1</v>
      </c>
      <c r="U55" s="109"/>
      <c r="V55" s="79"/>
      <c r="W55" s="79"/>
      <c r="X55" s="109">
        <f t="shared" si="0"/>
        <v>0</v>
      </c>
      <c r="Y55" s="109"/>
      <c r="Z55" s="79"/>
      <c r="AA55" s="94"/>
      <c r="AC55" s="3">
        <f t="shared" si="1"/>
        <v>81.400000000000006</v>
      </c>
    </row>
    <row r="56" spans="1:29" x14ac:dyDescent="0.4">
      <c r="A56" s="162" t="s">
        <v>118</v>
      </c>
      <c r="B56" s="60" t="s">
        <v>82</v>
      </c>
      <c r="C56" s="61"/>
      <c r="D56" s="43" t="s">
        <v>36</v>
      </c>
      <c r="E56" s="60"/>
      <c r="F56" s="32" t="s">
        <v>39</v>
      </c>
      <c r="G56" s="99"/>
      <c r="H56" s="100"/>
      <c r="I56" s="35" t="s">
        <v>39</v>
      </c>
      <c r="J56" s="217" t="s">
        <v>86</v>
      </c>
      <c r="K56" s="218"/>
      <c r="L56" s="109"/>
      <c r="M56" s="109"/>
      <c r="N56" s="109"/>
      <c r="O56" s="109"/>
      <c r="P56" s="109"/>
      <c r="Q56" s="109"/>
      <c r="R56" s="109"/>
      <c r="S56" s="109"/>
      <c r="T56" s="109"/>
      <c r="U56" s="109"/>
      <c r="V56" s="109"/>
      <c r="W56" s="109"/>
      <c r="X56" s="109"/>
      <c r="Y56" s="109"/>
      <c r="Z56" s="109"/>
      <c r="AA56" s="109"/>
    </row>
    <row r="57" spans="1:29" x14ac:dyDescent="0.4">
      <c r="A57" s="163"/>
      <c r="B57" s="10" t="s">
        <v>83</v>
      </c>
      <c r="C57" s="11"/>
      <c r="D57" s="44" t="s">
        <v>36</v>
      </c>
      <c r="E57" s="10"/>
      <c r="F57" s="33" t="s">
        <v>39</v>
      </c>
      <c r="G57" s="102"/>
      <c r="H57" s="103"/>
      <c r="I57" s="38" t="s">
        <v>39</v>
      </c>
      <c r="J57" s="217"/>
      <c r="K57" s="218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09"/>
      <c r="Z57" s="109"/>
      <c r="AA57" s="109"/>
    </row>
    <row r="58" spans="1:29" x14ac:dyDescent="0.4">
      <c r="A58" s="164"/>
      <c r="B58" s="12" t="s">
        <v>84</v>
      </c>
      <c r="C58" s="13"/>
      <c r="D58" s="45" t="s">
        <v>36</v>
      </c>
      <c r="E58" s="12"/>
      <c r="F58" s="34" t="s">
        <v>39</v>
      </c>
      <c r="G58" s="201"/>
      <c r="H58" s="106"/>
      <c r="I58" s="36" t="s">
        <v>39</v>
      </c>
      <c r="J58" s="217"/>
      <c r="K58" s="218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09"/>
      <c r="Z58" s="109"/>
      <c r="AA58" s="109"/>
    </row>
    <row r="59" spans="1:29" x14ac:dyDescent="0.4">
      <c r="A59" s="159" t="s">
        <v>119</v>
      </c>
      <c r="B59" s="60" t="s">
        <v>82</v>
      </c>
      <c r="C59" s="61"/>
      <c r="D59" s="43" t="s">
        <v>36</v>
      </c>
      <c r="E59" s="60"/>
      <c r="F59" s="32" t="s">
        <v>39</v>
      </c>
      <c r="G59" s="99"/>
      <c r="H59" s="100"/>
      <c r="I59" s="35" t="s">
        <v>39</v>
      </c>
      <c r="J59" s="217"/>
      <c r="K59" s="218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  <c r="Z59" s="109"/>
      <c r="AA59" s="109"/>
    </row>
    <row r="60" spans="1:29" x14ac:dyDescent="0.4">
      <c r="A60" s="160"/>
      <c r="B60" s="10" t="s">
        <v>83</v>
      </c>
      <c r="C60" s="11"/>
      <c r="D60" s="44" t="s">
        <v>36</v>
      </c>
      <c r="E60" s="10"/>
      <c r="F60" s="33" t="s">
        <v>39</v>
      </c>
      <c r="G60" s="102"/>
      <c r="H60" s="103"/>
      <c r="I60" s="38" t="s">
        <v>39</v>
      </c>
      <c r="J60" s="217"/>
      <c r="K60" s="218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  <c r="W60" s="109"/>
      <c r="X60" s="109"/>
      <c r="Y60" s="109"/>
      <c r="Z60" s="109"/>
      <c r="AA60" s="109"/>
    </row>
    <row r="61" spans="1:29" x14ac:dyDescent="0.4">
      <c r="A61" s="161"/>
      <c r="B61" s="12" t="s">
        <v>84</v>
      </c>
      <c r="C61" s="13"/>
      <c r="D61" s="45" t="s">
        <v>36</v>
      </c>
      <c r="E61" s="12"/>
      <c r="F61" s="34" t="s">
        <v>39</v>
      </c>
      <c r="G61" s="201"/>
      <c r="H61" s="106"/>
      <c r="I61" s="36" t="s">
        <v>39</v>
      </c>
      <c r="J61" s="219"/>
      <c r="K61" s="220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</row>
    <row r="62" spans="1:29" x14ac:dyDescent="0.4">
      <c r="A62" s="205" t="s">
        <v>85</v>
      </c>
      <c r="B62" s="60" t="s">
        <v>82</v>
      </c>
      <c r="C62" s="61"/>
      <c r="D62" s="43" t="s">
        <v>36</v>
      </c>
      <c r="E62" s="60"/>
      <c r="F62" s="32" t="s">
        <v>39</v>
      </c>
      <c r="G62" s="99"/>
      <c r="H62" s="100"/>
      <c r="I62" s="35" t="s">
        <v>39</v>
      </c>
      <c r="J62" s="175" t="s">
        <v>48</v>
      </c>
      <c r="K62" s="99"/>
      <c r="L62" s="103"/>
      <c r="M62" s="103"/>
      <c r="N62" s="103"/>
      <c r="O62" s="103"/>
      <c r="P62" s="103"/>
      <c r="Q62" s="103"/>
      <c r="R62" s="103"/>
      <c r="S62" s="104"/>
      <c r="T62" s="102"/>
      <c r="U62" s="103"/>
      <c r="V62" s="104"/>
      <c r="W62" s="108"/>
      <c r="X62" s="108"/>
      <c r="Y62" s="108"/>
      <c r="Z62" s="108"/>
      <c r="AA62" s="108"/>
    </row>
    <row r="63" spans="1:29" x14ac:dyDescent="0.4">
      <c r="A63" s="206"/>
      <c r="B63" s="10" t="s">
        <v>83</v>
      </c>
      <c r="C63" s="11"/>
      <c r="D63" s="44" t="s">
        <v>36</v>
      </c>
      <c r="E63" s="10"/>
      <c r="F63" s="33" t="s">
        <v>39</v>
      </c>
      <c r="G63" s="102"/>
      <c r="H63" s="103"/>
      <c r="I63" s="38" t="s">
        <v>39</v>
      </c>
      <c r="J63" s="176"/>
      <c r="K63" s="102"/>
      <c r="L63" s="103"/>
      <c r="M63" s="103"/>
      <c r="N63" s="103"/>
      <c r="O63" s="103"/>
      <c r="P63" s="103"/>
      <c r="Q63" s="103"/>
      <c r="R63" s="103"/>
      <c r="S63" s="104"/>
      <c r="T63" s="102"/>
      <c r="U63" s="103"/>
      <c r="V63" s="104"/>
      <c r="W63" s="108"/>
      <c r="X63" s="108"/>
      <c r="Y63" s="108"/>
      <c r="Z63" s="108"/>
      <c r="AA63" s="108"/>
    </row>
    <row r="64" spans="1:29" x14ac:dyDescent="0.4">
      <c r="A64" s="207"/>
      <c r="B64" s="12" t="s">
        <v>84</v>
      </c>
      <c r="C64" s="13"/>
      <c r="D64" s="45" t="s">
        <v>36</v>
      </c>
      <c r="E64" s="12"/>
      <c r="F64" s="34" t="s">
        <v>39</v>
      </c>
      <c r="G64" s="201"/>
      <c r="H64" s="106"/>
      <c r="I64" s="36" t="s">
        <v>39</v>
      </c>
      <c r="J64" s="177"/>
      <c r="K64" s="105"/>
      <c r="L64" s="106"/>
      <c r="M64" s="106"/>
      <c r="N64" s="106"/>
      <c r="O64" s="106"/>
      <c r="P64" s="106"/>
      <c r="Q64" s="106"/>
      <c r="R64" s="106"/>
      <c r="S64" s="107"/>
      <c r="T64" s="105"/>
      <c r="U64" s="106"/>
      <c r="V64" s="107"/>
      <c r="W64" s="108"/>
      <c r="X64" s="108"/>
      <c r="Y64" s="108"/>
      <c r="Z64" s="108"/>
      <c r="AA64" s="108"/>
    </row>
    <row r="65" spans="1:27" x14ac:dyDescent="0.4">
      <c r="A65" s="148" t="s">
        <v>87</v>
      </c>
      <c r="B65" s="149"/>
      <c r="C65" s="149"/>
      <c r="D65" s="150"/>
      <c r="E65" s="120"/>
      <c r="F65" s="111"/>
      <c r="G65" s="111"/>
      <c r="H65" s="111"/>
      <c r="I65" s="37" t="s">
        <v>39</v>
      </c>
      <c r="J65" s="141" t="s">
        <v>123</v>
      </c>
      <c r="K65" s="141"/>
      <c r="L65" s="141"/>
      <c r="M65" s="141"/>
      <c r="N65" s="141"/>
      <c r="O65" s="120"/>
      <c r="P65" s="111"/>
      <c r="Q65" s="111"/>
      <c r="R65" s="111"/>
      <c r="S65" s="111"/>
      <c r="T65" s="54" t="s">
        <v>39</v>
      </c>
      <c r="U65" s="145" t="s">
        <v>134</v>
      </c>
      <c r="V65" s="92" t="s">
        <v>34</v>
      </c>
      <c r="W65" s="108" t="s">
        <v>47</v>
      </c>
      <c r="X65" s="108"/>
      <c r="Y65" s="108" t="s">
        <v>49</v>
      </c>
      <c r="Z65" s="108"/>
      <c r="AA65" s="82">
        <v>1.2</v>
      </c>
    </row>
    <row r="66" spans="1:27" x14ac:dyDescent="0.4">
      <c r="A66" s="148" t="s">
        <v>88</v>
      </c>
      <c r="B66" s="149"/>
      <c r="C66" s="149"/>
      <c r="D66" s="150"/>
      <c r="E66" s="110"/>
      <c r="F66" s="111"/>
      <c r="G66" s="111"/>
      <c r="H66" s="111"/>
      <c r="I66" s="37" t="s">
        <v>39</v>
      </c>
      <c r="J66" s="141" t="s">
        <v>124</v>
      </c>
      <c r="K66" s="141"/>
      <c r="L66" s="141"/>
      <c r="M66" s="141"/>
      <c r="N66" s="141"/>
      <c r="O66" s="110">
        <f>E72-E73</f>
        <v>163690</v>
      </c>
      <c r="P66" s="111"/>
      <c r="Q66" s="111"/>
      <c r="R66" s="111"/>
      <c r="S66" s="111"/>
      <c r="T66" s="54" t="s">
        <v>39</v>
      </c>
      <c r="U66" s="146"/>
      <c r="V66" s="29"/>
      <c r="W66" s="108"/>
      <c r="X66" s="108"/>
      <c r="Y66" s="108"/>
      <c r="Z66" s="108"/>
      <c r="AA66" s="83"/>
    </row>
    <row r="67" spans="1:27" x14ac:dyDescent="0.4">
      <c r="A67" s="148" t="s">
        <v>151</v>
      </c>
      <c r="B67" s="149"/>
      <c r="C67" s="149"/>
      <c r="D67" s="150"/>
      <c r="E67" s="110"/>
      <c r="F67" s="214"/>
      <c r="G67" s="214"/>
      <c r="H67" s="214"/>
      <c r="I67" s="56" t="s">
        <v>39</v>
      </c>
      <c r="J67" s="141" t="s">
        <v>125</v>
      </c>
      <c r="K67" s="141"/>
      <c r="L67" s="141"/>
      <c r="M67" s="141"/>
      <c r="N67" s="141"/>
      <c r="O67" s="120"/>
      <c r="P67" s="111"/>
      <c r="Q67" s="111"/>
      <c r="R67" s="111"/>
      <c r="S67" s="111"/>
      <c r="T67" s="54" t="s">
        <v>39</v>
      </c>
      <c r="U67" s="146"/>
      <c r="V67" s="29"/>
      <c r="W67" s="108"/>
      <c r="X67" s="108"/>
      <c r="Y67" s="108"/>
      <c r="Z67" s="108"/>
      <c r="AA67" s="92"/>
    </row>
    <row r="68" spans="1:27" x14ac:dyDescent="0.4">
      <c r="A68" s="148" t="s">
        <v>152</v>
      </c>
      <c r="B68" s="149"/>
      <c r="C68" s="149"/>
      <c r="D68" s="150"/>
      <c r="E68" s="208"/>
      <c r="F68" s="209"/>
      <c r="G68" s="209"/>
      <c r="H68" s="209"/>
      <c r="I68" s="37" t="s">
        <v>39</v>
      </c>
      <c r="J68" s="141" t="s">
        <v>126</v>
      </c>
      <c r="K68" s="141"/>
      <c r="L68" s="141"/>
      <c r="M68" s="141"/>
      <c r="N68" s="141"/>
      <c r="O68" s="120"/>
      <c r="P68" s="111"/>
      <c r="Q68" s="111"/>
      <c r="R68" s="111"/>
      <c r="S68" s="111"/>
      <c r="T68" s="54" t="s">
        <v>39</v>
      </c>
      <c r="U68" s="146"/>
      <c r="V68" s="29"/>
      <c r="W68" s="108"/>
      <c r="X68" s="108"/>
      <c r="Y68" s="108"/>
      <c r="Z68" s="108"/>
      <c r="AA68" s="92"/>
    </row>
    <row r="69" spans="1:27" x14ac:dyDescent="0.4">
      <c r="A69" s="148" t="s">
        <v>89</v>
      </c>
      <c r="B69" s="149"/>
      <c r="C69" s="149"/>
      <c r="D69" s="150"/>
      <c r="E69" s="210"/>
      <c r="F69" s="211"/>
      <c r="G69" s="211"/>
      <c r="H69" s="211"/>
      <c r="I69" s="37" t="s">
        <v>39</v>
      </c>
      <c r="J69" s="141" t="s">
        <v>127</v>
      </c>
      <c r="K69" s="141"/>
      <c r="L69" s="141"/>
      <c r="M69" s="141"/>
      <c r="N69" s="141"/>
      <c r="O69" s="120"/>
      <c r="P69" s="111"/>
      <c r="Q69" s="111"/>
      <c r="R69" s="111"/>
      <c r="S69" s="111"/>
      <c r="T69" s="54" t="s">
        <v>39</v>
      </c>
      <c r="U69" s="146"/>
      <c r="V69" s="29"/>
      <c r="W69" s="108"/>
      <c r="X69" s="108"/>
      <c r="Y69" s="108"/>
      <c r="Z69" s="108"/>
      <c r="AA69" s="92"/>
    </row>
    <row r="70" spans="1:27" x14ac:dyDescent="0.4">
      <c r="A70" s="148" t="s">
        <v>139</v>
      </c>
      <c r="B70" s="149"/>
      <c r="C70" s="149"/>
      <c r="D70" s="150"/>
      <c r="E70" s="23">
        <f>SUM(E14:E42)</f>
        <v>47545</v>
      </c>
      <c r="F70" s="37" t="s">
        <v>39</v>
      </c>
      <c r="G70" s="173">
        <f>SUM(G20:H42)</f>
        <v>161952</v>
      </c>
      <c r="H70" s="174"/>
      <c r="I70" s="37" t="s">
        <v>39</v>
      </c>
      <c r="J70" s="142" t="s">
        <v>128</v>
      </c>
      <c r="K70" s="142"/>
      <c r="L70" s="142"/>
      <c r="M70" s="142"/>
      <c r="N70" s="142"/>
      <c r="O70" s="110">
        <f>E69</f>
        <v>0</v>
      </c>
      <c r="P70" s="111"/>
      <c r="Q70" s="111"/>
      <c r="R70" s="111"/>
      <c r="S70" s="111"/>
      <c r="T70" s="54" t="s">
        <v>39</v>
      </c>
      <c r="U70" s="146"/>
      <c r="V70" s="29"/>
      <c r="W70" s="108"/>
      <c r="X70" s="108"/>
      <c r="Y70" s="108"/>
      <c r="Z70" s="108"/>
      <c r="AA70" s="92"/>
    </row>
    <row r="71" spans="1:27" x14ac:dyDescent="0.4">
      <c r="A71" s="148" t="s">
        <v>140</v>
      </c>
      <c r="B71" s="149"/>
      <c r="C71" s="149"/>
      <c r="D71" s="150"/>
      <c r="E71" s="4">
        <v>15</v>
      </c>
      <c r="F71" s="31" t="s">
        <v>43</v>
      </c>
      <c r="G71" s="210">
        <f>ROUND(G70*E71/100,0)</f>
        <v>24293</v>
      </c>
      <c r="H71" s="211"/>
      <c r="I71" s="37" t="s">
        <v>39</v>
      </c>
      <c r="J71" s="141" t="s">
        <v>129</v>
      </c>
      <c r="K71" s="141"/>
      <c r="L71" s="141"/>
      <c r="M71" s="141"/>
      <c r="N71" s="141"/>
      <c r="O71" s="120"/>
      <c r="P71" s="111"/>
      <c r="Q71" s="111"/>
      <c r="R71" s="111"/>
      <c r="S71" s="111"/>
      <c r="T71" s="54" t="s">
        <v>39</v>
      </c>
      <c r="U71" s="146"/>
      <c r="V71" s="29"/>
      <c r="W71" s="108"/>
      <c r="X71" s="108"/>
      <c r="Y71" s="108"/>
      <c r="Z71" s="108"/>
      <c r="AA71" s="92" t="s">
        <v>50</v>
      </c>
    </row>
    <row r="72" spans="1:27" x14ac:dyDescent="0.4">
      <c r="A72" s="148" t="s">
        <v>120</v>
      </c>
      <c r="B72" s="149"/>
      <c r="C72" s="149"/>
      <c r="D72" s="150"/>
      <c r="E72" s="110">
        <f>E70+G70+G71</f>
        <v>233790</v>
      </c>
      <c r="F72" s="214"/>
      <c r="G72" s="214"/>
      <c r="H72" s="214"/>
      <c r="I72" s="37" t="s">
        <v>39</v>
      </c>
      <c r="J72" s="141" t="s">
        <v>130</v>
      </c>
      <c r="K72" s="141"/>
      <c r="L72" s="141"/>
      <c r="M72" s="141"/>
      <c r="N72" s="141"/>
      <c r="O72" s="120"/>
      <c r="P72" s="111"/>
      <c r="Q72" s="111"/>
      <c r="R72" s="111"/>
      <c r="S72" s="111"/>
      <c r="T72" s="54" t="s">
        <v>39</v>
      </c>
      <c r="U72" s="146"/>
      <c r="V72" s="29"/>
      <c r="W72" s="108"/>
      <c r="X72" s="108"/>
      <c r="Y72" s="108"/>
      <c r="Z72" s="108"/>
      <c r="AA72" s="92" t="s">
        <v>51</v>
      </c>
    </row>
    <row r="73" spans="1:27" x14ac:dyDescent="0.4">
      <c r="A73" s="151" t="s">
        <v>121</v>
      </c>
      <c r="B73" s="151"/>
      <c r="C73" s="151"/>
      <c r="D73" s="151"/>
      <c r="E73" s="212">
        <f>ROUNDDOWN(E72*0.3,-2)</f>
        <v>70100</v>
      </c>
      <c r="F73" s="213"/>
      <c r="G73" s="213"/>
      <c r="H73" s="213"/>
      <c r="I73" s="35" t="s">
        <v>39</v>
      </c>
      <c r="J73" s="141" t="s">
        <v>131</v>
      </c>
      <c r="K73" s="141"/>
      <c r="L73" s="141"/>
      <c r="M73" s="141"/>
      <c r="N73" s="141"/>
      <c r="O73" s="120"/>
      <c r="P73" s="111"/>
      <c r="Q73" s="111"/>
      <c r="R73" s="111"/>
      <c r="S73" s="111"/>
      <c r="T73" s="54" t="s">
        <v>39</v>
      </c>
      <c r="U73" s="146"/>
      <c r="V73" s="29"/>
      <c r="W73" s="108"/>
      <c r="X73" s="108"/>
      <c r="Y73" s="108"/>
      <c r="Z73" s="108"/>
      <c r="AA73" s="92" t="s">
        <v>52</v>
      </c>
    </row>
    <row r="74" spans="1:27" x14ac:dyDescent="0.4">
      <c r="A74" s="151" t="s">
        <v>122</v>
      </c>
      <c r="B74" s="151"/>
      <c r="C74" s="151"/>
      <c r="D74" s="151"/>
      <c r="E74" s="215"/>
      <c r="F74" s="216"/>
      <c r="G74" s="216"/>
      <c r="H74" s="216"/>
      <c r="I74" s="35" t="s">
        <v>39</v>
      </c>
      <c r="J74" s="141" t="s">
        <v>132</v>
      </c>
      <c r="K74" s="141"/>
      <c r="L74" s="141"/>
      <c r="M74" s="141"/>
      <c r="N74" s="141"/>
      <c r="O74" s="120"/>
      <c r="P74" s="111"/>
      <c r="Q74" s="111"/>
      <c r="R74" s="111"/>
      <c r="S74" s="111"/>
      <c r="T74" s="54" t="s">
        <v>39</v>
      </c>
      <c r="U74" s="146"/>
      <c r="V74" s="29"/>
      <c r="W74" s="108"/>
      <c r="X74" s="108"/>
      <c r="Y74" s="108"/>
      <c r="Z74" s="108"/>
      <c r="AA74" s="92" t="s">
        <v>53</v>
      </c>
    </row>
    <row r="75" spans="1:27" x14ac:dyDescent="0.4">
      <c r="A75" s="29" t="s">
        <v>32</v>
      </c>
      <c r="B75" s="108"/>
      <c r="C75" s="108"/>
      <c r="D75" s="108"/>
      <c r="E75" s="81" t="s">
        <v>44</v>
      </c>
      <c r="F75" s="120"/>
      <c r="G75" s="111"/>
      <c r="H75" s="111"/>
      <c r="I75" s="121"/>
      <c r="J75" s="141" t="s">
        <v>133</v>
      </c>
      <c r="K75" s="141"/>
      <c r="L75" s="141"/>
      <c r="M75" s="141"/>
      <c r="N75" s="141"/>
      <c r="O75" s="120"/>
      <c r="P75" s="111"/>
      <c r="Q75" s="111"/>
      <c r="R75" s="111"/>
      <c r="S75" s="111"/>
      <c r="T75" s="28" t="s">
        <v>39</v>
      </c>
      <c r="U75" s="147"/>
      <c r="V75" s="108" t="s">
        <v>137</v>
      </c>
      <c r="W75" s="108"/>
      <c r="X75" s="108"/>
      <c r="Y75" s="108"/>
      <c r="Z75" s="108"/>
      <c r="AA75" s="92"/>
    </row>
    <row r="76" spans="1:27" ht="17.399999999999999" x14ac:dyDescent="0.4">
      <c r="J76" s="55" t="s">
        <v>96</v>
      </c>
      <c r="V76" s="143" t="s">
        <v>138</v>
      </c>
      <c r="W76" s="144"/>
      <c r="X76" s="144"/>
      <c r="Y76" s="144"/>
      <c r="Z76" s="144"/>
      <c r="AA76" s="144"/>
    </row>
  </sheetData>
  <mergeCells count="462">
    <mergeCell ref="V76:AA76"/>
    <mergeCell ref="B75:D75"/>
    <mergeCell ref="F75:I75"/>
    <mergeCell ref="J75:N75"/>
    <mergeCell ref="O75:S75"/>
    <mergeCell ref="V75:X75"/>
    <mergeCell ref="Y75:Z75"/>
    <mergeCell ref="A74:D74"/>
    <mergeCell ref="E74:H74"/>
    <mergeCell ref="J74:N74"/>
    <mergeCell ref="O74:S74"/>
    <mergeCell ref="W74:X74"/>
    <mergeCell ref="Y74:Z74"/>
    <mergeCell ref="A73:D73"/>
    <mergeCell ref="E73:H73"/>
    <mergeCell ref="J73:N73"/>
    <mergeCell ref="O73:S73"/>
    <mergeCell ref="W73:X73"/>
    <mergeCell ref="Y73:Z73"/>
    <mergeCell ref="A72:D72"/>
    <mergeCell ref="E72:H72"/>
    <mergeCell ref="J72:N72"/>
    <mergeCell ref="O72:S72"/>
    <mergeCell ref="W72:X72"/>
    <mergeCell ref="Y72:Z72"/>
    <mergeCell ref="A71:D71"/>
    <mergeCell ref="G71:H71"/>
    <mergeCell ref="J71:N71"/>
    <mergeCell ref="O71:S71"/>
    <mergeCell ref="W71:X71"/>
    <mergeCell ref="Y71:Z71"/>
    <mergeCell ref="A70:D70"/>
    <mergeCell ref="G70:H70"/>
    <mergeCell ref="J70:N70"/>
    <mergeCell ref="O70:S70"/>
    <mergeCell ref="W70:X70"/>
    <mergeCell ref="Y70:Z70"/>
    <mergeCell ref="A69:D69"/>
    <mergeCell ref="E69:H69"/>
    <mergeCell ref="J69:N69"/>
    <mergeCell ref="O69:S69"/>
    <mergeCell ref="W69:X69"/>
    <mergeCell ref="Y69:Z69"/>
    <mergeCell ref="A68:D68"/>
    <mergeCell ref="E68:H68"/>
    <mergeCell ref="J68:N68"/>
    <mergeCell ref="O68:S68"/>
    <mergeCell ref="W68:X68"/>
    <mergeCell ref="Y68:Z68"/>
    <mergeCell ref="A67:D67"/>
    <mergeCell ref="E67:H67"/>
    <mergeCell ref="J67:N67"/>
    <mergeCell ref="O67:S67"/>
    <mergeCell ref="W67:X67"/>
    <mergeCell ref="Y67:Z67"/>
    <mergeCell ref="A66:D66"/>
    <mergeCell ref="E66:H66"/>
    <mergeCell ref="J66:N66"/>
    <mergeCell ref="O66:S66"/>
    <mergeCell ref="W66:X66"/>
    <mergeCell ref="Y66:Z66"/>
    <mergeCell ref="W62:AA64"/>
    <mergeCell ref="G63:H63"/>
    <mergeCell ref="G64:H64"/>
    <mergeCell ref="A65:D65"/>
    <mergeCell ref="E65:H65"/>
    <mergeCell ref="J65:N65"/>
    <mergeCell ref="O65:S65"/>
    <mergeCell ref="U65:U75"/>
    <mergeCell ref="W65:X65"/>
    <mergeCell ref="Y65:Z65"/>
    <mergeCell ref="G61:H61"/>
    <mergeCell ref="A62:A64"/>
    <mergeCell ref="G62:H62"/>
    <mergeCell ref="J62:J64"/>
    <mergeCell ref="K62:S64"/>
    <mergeCell ref="T62:V64"/>
    <mergeCell ref="X55:Y55"/>
    <mergeCell ref="A56:A58"/>
    <mergeCell ref="G56:H56"/>
    <mergeCell ref="J56:K61"/>
    <mergeCell ref="L56:AA61"/>
    <mergeCell ref="G57:H57"/>
    <mergeCell ref="G58:H58"/>
    <mergeCell ref="A59:A61"/>
    <mergeCell ref="G59:H59"/>
    <mergeCell ref="G60:H60"/>
    <mergeCell ref="G55:H55"/>
    <mergeCell ref="J55:K55"/>
    <mergeCell ref="L55:O55"/>
    <mergeCell ref="P55:Q55"/>
    <mergeCell ref="R55:S55"/>
    <mergeCell ref="T55:U55"/>
    <mergeCell ref="J54:K54"/>
    <mergeCell ref="L54:O54"/>
    <mergeCell ref="P54:Q54"/>
    <mergeCell ref="R54:S54"/>
    <mergeCell ref="T54:U54"/>
    <mergeCell ref="X54:Y54"/>
    <mergeCell ref="X52:Y52"/>
    <mergeCell ref="A53:A55"/>
    <mergeCell ref="G53:H53"/>
    <mergeCell ref="J53:K53"/>
    <mergeCell ref="L53:O53"/>
    <mergeCell ref="P53:Q53"/>
    <mergeCell ref="R53:S53"/>
    <mergeCell ref="T53:U53"/>
    <mergeCell ref="X53:Y53"/>
    <mergeCell ref="G54:H54"/>
    <mergeCell ref="G52:H52"/>
    <mergeCell ref="J52:K52"/>
    <mergeCell ref="L52:O52"/>
    <mergeCell ref="P52:Q52"/>
    <mergeCell ref="R52:S52"/>
    <mergeCell ref="T52:U52"/>
    <mergeCell ref="J51:K51"/>
    <mergeCell ref="L51:O51"/>
    <mergeCell ref="P51:Q51"/>
    <mergeCell ref="R51:S51"/>
    <mergeCell ref="T51:U51"/>
    <mergeCell ref="X51:Y51"/>
    <mergeCell ref="X49:Y49"/>
    <mergeCell ref="A50:A52"/>
    <mergeCell ref="G50:H50"/>
    <mergeCell ref="J50:K50"/>
    <mergeCell ref="L50:O50"/>
    <mergeCell ref="P50:Q50"/>
    <mergeCell ref="R50:S50"/>
    <mergeCell ref="T50:U50"/>
    <mergeCell ref="X50:Y50"/>
    <mergeCell ref="G51:H51"/>
    <mergeCell ref="G49:H49"/>
    <mergeCell ref="J49:K49"/>
    <mergeCell ref="L49:O49"/>
    <mergeCell ref="P49:Q49"/>
    <mergeCell ref="R49:S49"/>
    <mergeCell ref="T49:U49"/>
    <mergeCell ref="X47:Y47"/>
    <mergeCell ref="G48:H48"/>
    <mergeCell ref="J48:K48"/>
    <mergeCell ref="L48:O48"/>
    <mergeCell ref="P48:Q48"/>
    <mergeCell ref="R48:S48"/>
    <mergeCell ref="T48:U48"/>
    <mergeCell ref="X48:Y48"/>
    <mergeCell ref="R46:S46"/>
    <mergeCell ref="T46:U46"/>
    <mergeCell ref="X46:Y46"/>
    <mergeCell ref="A47:A49"/>
    <mergeCell ref="G47:H47"/>
    <mergeCell ref="J47:K47"/>
    <mergeCell ref="L47:O47"/>
    <mergeCell ref="P47:Q47"/>
    <mergeCell ref="R47:S47"/>
    <mergeCell ref="T47:U47"/>
    <mergeCell ref="T44:U44"/>
    <mergeCell ref="X44:Y44"/>
    <mergeCell ref="G45:H45"/>
    <mergeCell ref="J45:K45"/>
    <mergeCell ref="L45:O45"/>
    <mergeCell ref="P45:Q45"/>
    <mergeCell ref="R45:S45"/>
    <mergeCell ref="T45:U45"/>
    <mergeCell ref="X45:Y45"/>
    <mergeCell ref="A44:A46"/>
    <mergeCell ref="G44:H44"/>
    <mergeCell ref="J44:K44"/>
    <mergeCell ref="L44:O44"/>
    <mergeCell ref="P44:Q44"/>
    <mergeCell ref="R44:S44"/>
    <mergeCell ref="G46:H46"/>
    <mergeCell ref="J46:K46"/>
    <mergeCell ref="L46:O46"/>
    <mergeCell ref="P46:Q46"/>
    <mergeCell ref="X42:Y42"/>
    <mergeCell ref="G43:H43"/>
    <mergeCell ref="J43:K43"/>
    <mergeCell ref="L43:O43"/>
    <mergeCell ref="P43:Q43"/>
    <mergeCell ref="R43:S43"/>
    <mergeCell ref="T43:U43"/>
    <mergeCell ref="X43:Y43"/>
    <mergeCell ref="R41:S41"/>
    <mergeCell ref="T41:U41"/>
    <mergeCell ref="X41:Y41"/>
    <mergeCell ref="A42:A43"/>
    <mergeCell ref="G42:H42"/>
    <mergeCell ref="J42:K42"/>
    <mergeCell ref="L42:O42"/>
    <mergeCell ref="P42:Q42"/>
    <mergeCell ref="R42:S42"/>
    <mergeCell ref="T42:U42"/>
    <mergeCell ref="T39:U39"/>
    <mergeCell ref="X39:Y39"/>
    <mergeCell ref="G40:H40"/>
    <mergeCell ref="J40:K40"/>
    <mergeCell ref="L40:O40"/>
    <mergeCell ref="P40:Q40"/>
    <mergeCell ref="R40:S40"/>
    <mergeCell ref="T40:U40"/>
    <mergeCell ref="X40:Y40"/>
    <mergeCell ref="A39:A41"/>
    <mergeCell ref="G39:H39"/>
    <mergeCell ref="J39:K39"/>
    <mergeCell ref="L39:O39"/>
    <mergeCell ref="P39:Q39"/>
    <mergeCell ref="R39:S39"/>
    <mergeCell ref="G41:H41"/>
    <mergeCell ref="J41:K41"/>
    <mergeCell ref="L41:O41"/>
    <mergeCell ref="P41:Q41"/>
    <mergeCell ref="X37:Y37"/>
    <mergeCell ref="G38:H38"/>
    <mergeCell ref="J38:K38"/>
    <mergeCell ref="L38:O38"/>
    <mergeCell ref="P38:Q38"/>
    <mergeCell ref="R38:S38"/>
    <mergeCell ref="T38:U38"/>
    <mergeCell ref="X38:Y38"/>
    <mergeCell ref="R36:S36"/>
    <mergeCell ref="T36:U36"/>
    <mergeCell ref="X36:Y36"/>
    <mergeCell ref="A37:A38"/>
    <mergeCell ref="G37:H37"/>
    <mergeCell ref="J37:K37"/>
    <mergeCell ref="L37:O37"/>
    <mergeCell ref="P37:Q37"/>
    <mergeCell ref="R37:S37"/>
    <mergeCell ref="T37:U37"/>
    <mergeCell ref="T34:U34"/>
    <mergeCell ref="X34:Y34"/>
    <mergeCell ref="G35:H35"/>
    <mergeCell ref="J35:K35"/>
    <mergeCell ref="L35:O35"/>
    <mergeCell ref="P35:Q35"/>
    <mergeCell ref="R35:S35"/>
    <mergeCell ref="T35:U35"/>
    <mergeCell ref="X35:Y35"/>
    <mergeCell ref="A34:A36"/>
    <mergeCell ref="G34:H34"/>
    <mergeCell ref="J34:K34"/>
    <mergeCell ref="L34:O34"/>
    <mergeCell ref="P34:Q34"/>
    <mergeCell ref="R34:S34"/>
    <mergeCell ref="G36:H36"/>
    <mergeCell ref="J36:K36"/>
    <mergeCell ref="L36:O36"/>
    <mergeCell ref="P36:Q36"/>
    <mergeCell ref="J33:K33"/>
    <mergeCell ref="L33:O33"/>
    <mergeCell ref="P33:Q33"/>
    <mergeCell ref="R33:S33"/>
    <mergeCell ref="T33:U33"/>
    <mergeCell ref="X33:Y33"/>
    <mergeCell ref="X31:Y31"/>
    <mergeCell ref="A32:A33"/>
    <mergeCell ref="G32:H32"/>
    <mergeCell ref="J32:K32"/>
    <mergeCell ref="L32:O32"/>
    <mergeCell ref="P32:Q32"/>
    <mergeCell ref="R32:S32"/>
    <mergeCell ref="T32:U32"/>
    <mergeCell ref="X32:Y32"/>
    <mergeCell ref="G33:H33"/>
    <mergeCell ref="G31:H31"/>
    <mergeCell ref="J31:K31"/>
    <mergeCell ref="L31:O31"/>
    <mergeCell ref="P31:Q31"/>
    <mergeCell ref="R31:S31"/>
    <mergeCell ref="T31:U31"/>
    <mergeCell ref="X29:Y29"/>
    <mergeCell ref="G30:H30"/>
    <mergeCell ref="J30:K30"/>
    <mergeCell ref="L30:O30"/>
    <mergeCell ref="P30:Q30"/>
    <mergeCell ref="R30:S30"/>
    <mergeCell ref="T30:U30"/>
    <mergeCell ref="X30:Y30"/>
    <mergeCell ref="G29:H29"/>
    <mergeCell ref="J29:K29"/>
    <mergeCell ref="L29:O29"/>
    <mergeCell ref="P29:Q29"/>
    <mergeCell ref="R29:S29"/>
    <mergeCell ref="T29:U29"/>
    <mergeCell ref="X27:Y27"/>
    <mergeCell ref="G28:H28"/>
    <mergeCell ref="J28:K28"/>
    <mergeCell ref="L28:O28"/>
    <mergeCell ref="P28:Q28"/>
    <mergeCell ref="R28:S28"/>
    <mergeCell ref="T28:U28"/>
    <mergeCell ref="X28:Y28"/>
    <mergeCell ref="G27:H27"/>
    <mergeCell ref="J27:K27"/>
    <mergeCell ref="L27:O27"/>
    <mergeCell ref="P27:Q27"/>
    <mergeCell ref="R27:S27"/>
    <mergeCell ref="T27:U27"/>
    <mergeCell ref="X25:Y25"/>
    <mergeCell ref="G26:H26"/>
    <mergeCell ref="J26:K26"/>
    <mergeCell ref="L26:O26"/>
    <mergeCell ref="P26:Q26"/>
    <mergeCell ref="R26:S26"/>
    <mergeCell ref="T26:U26"/>
    <mergeCell ref="X26:Y26"/>
    <mergeCell ref="G25:H25"/>
    <mergeCell ref="J25:K25"/>
    <mergeCell ref="L25:O25"/>
    <mergeCell ref="P25:Q25"/>
    <mergeCell ref="R25:S25"/>
    <mergeCell ref="T25:U25"/>
    <mergeCell ref="X23:Y23"/>
    <mergeCell ref="G24:H24"/>
    <mergeCell ref="J24:K24"/>
    <mergeCell ref="L24:O24"/>
    <mergeCell ref="P24:Q24"/>
    <mergeCell ref="R24:S24"/>
    <mergeCell ref="T24:U24"/>
    <mergeCell ref="X24:Y24"/>
    <mergeCell ref="R22:S22"/>
    <mergeCell ref="T22:U22"/>
    <mergeCell ref="X22:Y22"/>
    <mergeCell ref="A23:A28"/>
    <mergeCell ref="G23:H23"/>
    <mergeCell ref="J23:K23"/>
    <mergeCell ref="L23:O23"/>
    <mergeCell ref="P23:Q23"/>
    <mergeCell ref="R23:S23"/>
    <mergeCell ref="T23:U23"/>
    <mergeCell ref="T20:U20"/>
    <mergeCell ref="X20:Y20"/>
    <mergeCell ref="G21:H21"/>
    <mergeCell ref="J21:K21"/>
    <mergeCell ref="L21:O21"/>
    <mergeCell ref="P21:Q21"/>
    <mergeCell ref="R21:S21"/>
    <mergeCell ref="T21:U21"/>
    <mergeCell ref="X21:Y21"/>
    <mergeCell ref="A20:A22"/>
    <mergeCell ref="G20:H20"/>
    <mergeCell ref="J20:K20"/>
    <mergeCell ref="L20:O20"/>
    <mergeCell ref="P20:Q20"/>
    <mergeCell ref="R20:S20"/>
    <mergeCell ref="G22:H22"/>
    <mergeCell ref="J22:K22"/>
    <mergeCell ref="L22:O22"/>
    <mergeCell ref="P22:Q22"/>
    <mergeCell ref="J19:K19"/>
    <mergeCell ref="L19:O19"/>
    <mergeCell ref="P19:Q19"/>
    <mergeCell ref="R19:S19"/>
    <mergeCell ref="T19:U19"/>
    <mergeCell ref="X19:Y19"/>
    <mergeCell ref="X17:Y17"/>
    <mergeCell ref="J18:K18"/>
    <mergeCell ref="L18:O18"/>
    <mergeCell ref="P18:Q18"/>
    <mergeCell ref="R18:S18"/>
    <mergeCell ref="T18:U18"/>
    <mergeCell ref="X18:Y18"/>
    <mergeCell ref="P16:Q16"/>
    <mergeCell ref="R16:S16"/>
    <mergeCell ref="T16:U16"/>
    <mergeCell ref="X16:Y16"/>
    <mergeCell ref="B17:D17"/>
    <mergeCell ref="J17:K17"/>
    <mergeCell ref="L17:O17"/>
    <mergeCell ref="P17:Q17"/>
    <mergeCell ref="R17:S17"/>
    <mergeCell ref="T17:U17"/>
    <mergeCell ref="X14:AA14"/>
    <mergeCell ref="J15:K15"/>
    <mergeCell ref="L15:O15"/>
    <mergeCell ref="P15:Q15"/>
    <mergeCell ref="R15:S15"/>
    <mergeCell ref="T15:U15"/>
    <mergeCell ref="X15:Y15"/>
    <mergeCell ref="A14:A19"/>
    <mergeCell ref="J14:K14"/>
    <mergeCell ref="L14:O14"/>
    <mergeCell ref="P14:Q14"/>
    <mergeCell ref="R14:S14"/>
    <mergeCell ref="T14:U14"/>
    <mergeCell ref="B16:D16"/>
    <mergeCell ref="G16:I19"/>
    <mergeCell ref="J16:K16"/>
    <mergeCell ref="L16:O16"/>
    <mergeCell ref="V12:V13"/>
    <mergeCell ref="W12:W13"/>
    <mergeCell ref="X12:X13"/>
    <mergeCell ref="Y12:Y13"/>
    <mergeCell ref="Z12:AA13"/>
    <mergeCell ref="J13:K13"/>
    <mergeCell ref="L13:S13"/>
    <mergeCell ref="T10:U10"/>
    <mergeCell ref="V10:W10"/>
    <mergeCell ref="A11:B11"/>
    <mergeCell ref="F11:AA11"/>
    <mergeCell ref="A12:D13"/>
    <mergeCell ref="E12:F13"/>
    <mergeCell ref="G12:I13"/>
    <mergeCell ref="J12:K12"/>
    <mergeCell ref="L12:S12"/>
    <mergeCell ref="T12:U13"/>
    <mergeCell ref="A10:F10"/>
    <mergeCell ref="G10:I10"/>
    <mergeCell ref="L10:M10"/>
    <mergeCell ref="N10:O10"/>
    <mergeCell ref="P10:Q10"/>
    <mergeCell ref="R10:S10"/>
    <mergeCell ref="V8:W8"/>
    <mergeCell ref="Y8:AA10"/>
    <mergeCell ref="A9:F9"/>
    <mergeCell ref="G9:I9"/>
    <mergeCell ref="L9:M9"/>
    <mergeCell ref="N9:O9"/>
    <mergeCell ref="P9:Q9"/>
    <mergeCell ref="R9:S9"/>
    <mergeCell ref="T9:U9"/>
    <mergeCell ref="V9:W9"/>
    <mergeCell ref="T7:U7"/>
    <mergeCell ref="V7:X7"/>
    <mergeCell ref="Y7:AA7"/>
    <mergeCell ref="A8:F8"/>
    <mergeCell ref="G8:I8"/>
    <mergeCell ref="L8:M8"/>
    <mergeCell ref="N8:O8"/>
    <mergeCell ref="P8:Q8"/>
    <mergeCell ref="R8:S8"/>
    <mergeCell ref="T8:U8"/>
    <mergeCell ref="A7:F7"/>
    <mergeCell ref="G7:I7"/>
    <mergeCell ref="L7:M7"/>
    <mergeCell ref="N7:O7"/>
    <mergeCell ref="P7:Q7"/>
    <mergeCell ref="R7:S7"/>
    <mergeCell ref="T5:U6"/>
    <mergeCell ref="V5:AA6"/>
    <mergeCell ref="A6:B6"/>
    <mergeCell ref="C6:F6"/>
    <mergeCell ref="G6:J6"/>
    <mergeCell ref="L6:S6"/>
    <mergeCell ref="A4:B4"/>
    <mergeCell ref="C4:F4"/>
    <mergeCell ref="G4:J4"/>
    <mergeCell ref="K4:S4"/>
    <mergeCell ref="A5:B5"/>
    <mergeCell ref="C5:F5"/>
    <mergeCell ref="G5:J5"/>
    <mergeCell ref="K5:S5"/>
    <mergeCell ref="Y1:AA1"/>
    <mergeCell ref="A2:B3"/>
    <mergeCell ref="C2:C3"/>
    <mergeCell ref="D2:D3"/>
    <mergeCell ref="E2:E3"/>
    <mergeCell ref="F2:F3"/>
    <mergeCell ref="G2:S3"/>
    <mergeCell ref="T2:AA2"/>
    <mergeCell ref="T3:U4"/>
    <mergeCell ref="V3:AA4"/>
  </mergeCells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7"/>
  <sheetViews>
    <sheetView topLeftCell="A25" workbookViewId="0">
      <selection activeCell="D20" sqref="D20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8" customWidth="1"/>
    <col min="4" max="4" width="25.3984375" customWidth="1"/>
    <col min="5" max="5" width="5" customWidth="1"/>
    <col min="6" max="6" width="4.796875" customWidth="1"/>
    <col min="7" max="7" width="7.19921875" customWidth="1"/>
    <col min="8" max="8" width="8.59765625" customWidth="1"/>
    <col min="9" max="9" width="8.09765625" customWidth="1"/>
    <col min="10" max="10" width="24.8984375" customWidth="1"/>
    <col min="11" max="11" width="14" customWidth="1"/>
    <col min="12" max="12" width="9.796875" customWidth="1"/>
    <col min="13" max="13" width="12.69921875" customWidth="1"/>
    <col min="14" max="14" width="8.59765625" customWidth="1"/>
    <col min="15" max="15" width="9.69921875" customWidth="1"/>
    <col min="16" max="16" width="7.796875" customWidth="1"/>
    <col min="18" max="18" width="10" bestFit="1" customWidth="1"/>
  </cols>
  <sheetData>
    <row r="1" spans="1:16" x14ac:dyDescent="0.4">
      <c r="A1" s="240"/>
      <c r="B1" s="240"/>
      <c r="C1" s="241" t="s">
        <v>299</v>
      </c>
      <c r="D1" s="242">
        <v>2</v>
      </c>
    </row>
    <row r="2" spans="1:16" x14ac:dyDescent="0.4">
      <c r="A2" s="240"/>
      <c r="B2" s="240"/>
      <c r="C2" s="243" t="s">
        <v>300</v>
      </c>
      <c r="D2" s="244" t="s">
        <v>301</v>
      </c>
    </row>
    <row r="3" spans="1:16" x14ac:dyDescent="0.4">
      <c r="A3" s="240"/>
      <c r="B3" s="240"/>
      <c r="C3" s="243" t="s">
        <v>302</v>
      </c>
      <c r="D3" s="244">
        <v>201620014</v>
      </c>
    </row>
    <row r="4" spans="1:16" x14ac:dyDescent="0.4">
      <c r="C4" s="245" t="s">
        <v>303</v>
      </c>
      <c r="D4" s="244" t="s">
        <v>304</v>
      </c>
    </row>
    <row r="5" spans="1:16" x14ac:dyDescent="0.4">
      <c r="C5" s="245" t="s">
        <v>305</v>
      </c>
      <c r="D5" s="244" t="s">
        <v>306</v>
      </c>
    </row>
    <row r="6" spans="1:16" x14ac:dyDescent="0.4">
      <c r="C6" s="245" t="s">
        <v>307</v>
      </c>
      <c r="D6" s="244" t="s">
        <v>308</v>
      </c>
    </row>
    <row r="7" spans="1:16" ht="18" thickBot="1" x14ac:dyDescent="0.45">
      <c r="C7" s="246" t="s">
        <v>309</v>
      </c>
      <c r="D7" s="247" t="s">
        <v>442</v>
      </c>
    </row>
    <row r="8" spans="1:16" ht="18" thickBot="1" x14ac:dyDescent="0.45"/>
    <row r="9" spans="1:16" ht="19.2" x14ac:dyDescent="0.4">
      <c r="A9" s="248" t="s">
        <v>311</v>
      </c>
      <c r="B9" s="249"/>
      <c r="C9" s="249"/>
      <c r="D9" s="249"/>
      <c r="E9" s="250"/>
      <c r="F9" s="251"/>
      <c r="G9" s="252" t="s">
        <v>312</v>
      </c>
      <c r="H9" s="253"/>
      <c r="I9" s="253"/>
      <c r="J9" s="253"/>
      <c r="K9" s="253"/>
      <c r="L9" s="254"/>
      <c r="M9" s="255"/>
      <c r="N9" s="255"/>
      <c r="O9" s="255"/>
      <c r="P9" s="256"/>
    </row>
    <row r="10" spans="1:16" x14ac:dyDescent="0.4">
      <c r="A10" s="245" t="s">
        <v>313</v>
      </c>
      <c r="B10" s="257" t="s">
        <v>314</v>
      </c>
      <c r="C10" s="257" t="s">
        <v>315</v>
      </c>
      <c r="D10" s="258" t="s">
        <v>316</v>
      </c>
      <c r="E10" s="259" t="s">
        <v>317</v>
      </c>
      <c r="F10" s="260"/>
      <c r="G10" s="261" t="str">
        <f t="shared" ref="G10:J14" si="0">A10</f>
        <v>성별</v>
      </c>
      <c r="H10" s="257" t="str">
        <f t="shared" si="0"/>
        <v>나이</v>
      </c>
      <c r="I10" s="257" t="str">
        <f t="shared" si="0"/>
        <v>코드</v>
      </c>
      <c r="J10" s="258" t="str">
        <f t="shared" si="0"/>
        <v>병명</v>
      </c>
      <c r="K10" s="257" t="s">
        <v>343</v>
      </c>
      <c r="L10" s="262" t="s">
        <v>344</v>
      </c>
      <c r="M10" s="256"/>
      <c r="N10" s="260"/>
      <c r="O10" s="256"/>
      <c r="P10" s="256"/>
    </row>
    <row r="11" spans="1:16" x14ac:dyDescent="0.4">
      <c r="A11" s="245" t="s">
        <v>384</v>
      </c>
      <c r="B11" s="257">
        <v>38</v>
      </c>
      <c r="C11" s="257" t="s">
        <v>385</v>
      </c>
      <c r="D11" s="263" t="s">
        <v>492</v>
      </c>
      <c r="E11" s="261" t="s">
        <v>443</v>
      </c>
      <c r="F11" s="264"/>
      <c r="G11" s="265" t="str">
        <f t="shared" si="0"/>
        <v>남</v>
      </c>
      <c r="H11" s="266">
        <f t="shared" si="0"/>
        <v>38</v>
      </c>
      <c r="I11" s="317" t="s">
        <v>388</v>
      </c>
      <c r="J11" s="238" t="s">
        <v>493</v>
      </c>
      <c r="K11" s="238" t="s">
        <v>351</v>
      </c>
      <c r="L11" s="267" t="str">
        <f>E11</f>
        <v>신장내과</v>
      </c>
      <c r="M11" s="268"/>
      <c r="N11" s="268"/>
      <c r="O11" s="256"/>
      <c r="P11" s="256"/>
    </row>
    <row r="12" spans="1:16" x14ac:dyDescent="0.4">
      <c r="A12" s="245"/>
      <c r="B12" s="257"/>
      <c r="C12" s="257" t="s">
        <v>445</v>
      </c>
      <c r="D12" s="263" t="s">
        <v>494</v>
      </c>
      <c r="E12" s="259"/>
      <c r="F12" s="264"/>
      <c r="G12" s="261"/>
      <c r="H12" s="266"/>
      <c r="I12" s="317" t="s">
        <v>446</v>
      </c>
      <c r="J12" s="266" t="str">
        <f t="shared" si="0"/>
        <v>고칼륨혈증</v>
      </c>
      <c r="K12" s="266"/>
      <c r="L12" s="267"/>
      <c r="M12" s="268"/>
      <c r="N12" s="268"/>
      <c r="O12" s="256"/>
      <c r="P12" s="256"/>
    </row>
    <row r="13" spans="1:16" x14ac:dyDescent="0.4">
      <c r="A13" s="245"/>
      <c r="B13" s="257"/>
      <c r="C13" s="257"/>
      <c r="D13" s="263"/>
      <c r="E13" s="259"/>
      <c r="F13" s="264"/>
      <c r="G13" s="261"/>
      <c r="H13" s="266"/>
      <c r="I13" s="266">
        <f t="shared" si="0"/>
        <v>0</v>
      </c>
      <c r="J13" s="266">
        <f t="shared" si="0"/>
        <v>0</v>
      </c>
      <c r="K13" s="266"/>
      <c r="L13" s="267"/>
      <c r="M13" s="268"/>
      <c r="N13" s="268"/>
      <c r="O13" s="256"/>
      <c r="P13" s="256"/>
    </row>
    <row r="14" spans="1:16" ht="18" thickBot="1" x14ac:dyDescent="0.45">
      <c r="A14" s="269"/>
      <c r="B14" s="270"/>
      <c r="C14" s="270"/>
      <c r="D14" s="271"/>
      <c r="E14" s="272"/>
      <c r="F14" s="264"/>
      <c r="G14" s="246"/>
      <c r="H14" s="273"/>
      <c r="I14" s="273">
        <f t="shared" si="0"/>
        <v>0</v>
      </c>
      <c r="J14" s="273">
        <f t="shared" si="0"/>
        <v>0</v>
      </c>
      <c r="K14" s="273"/>
      <c r="L14" s="274"/>
      <c r="M14" s="268"/>
      <c r="N14" s="268"/>
      <c r="O14" s="256"/>
      <c r="P14" s="256"/>
    </row>
    <row r="15" spans="1:16" ht="18" thickBot="1" x14ac:dyDescent="0.45"/>
    <row r="16" spans="1:16" ht="19.2" x14ac:dyDescent="0.4">
      <c r="A16" s="255"/>
      <c r="B16" s="255"/>
      <c r="C16" s="252" t="s">
        <v>357</v>
      </c>
      <c r="D16" s="253"/>
      <c r="E16" s="253"/>
      <c r="F16" s="254"/>
      <c r="H16" s="275" t="s">
        <v>358</v>
      </c>
      <c r="I16" s="276"/>
      <c r="J16" s="276"/>
      <c r="K16" s="276"/>
      <c r="L16" s="276"/>
      <c r="M16" s="277" t="s">
        <v>359</v>
      </c>
      <c r="N16" s="278">
        <v>81.400000000000006</v>
      </c>
      <c r="O16" s="277" t="s">
        <v>360</v>
      </c>
      <c r="P16" s="279">
        <v>73.5</v>
      </c>
    </row>
    <row r="17" spans="1:18" x14ac:dyDescent="0.4">
      <c r="A17" s="256"/>
      <c r="B17" s="256"/>
      <c r="C17" s="245" t="s">
        <v>361</v>
      </c>
      <c r="D17" s="258" t="s">
        <v>362</v>
      </c>
      <c r="E17" s="257" t="s">
        <v>363</v>
      </c>
      <c r="F17" s="280" t="s">
        <v>364</v>
      </c>
      <c r="G17" s="256"/>
      <c r="H17" s="281" t="s">
        <v>344</v>
      </c>
      <c r="I17" s="258" t="s">
        <v>365</v>
      </c>
      <c r="J17" s="258" t="s">
        <v>366</v>
      </c>
      <c r="K17" s="257" t="s">
        <v>363</v>
      </c>
      <c r="L17" s="257" t="s">
        <v>364</v>
      </c>
      <c r="M17" s="257" t="s">
        <v>343</v>
      </c>
      <c r="N17" s="257" t="s">
        <v>367</v>
      </c>
      <c r="O17" s="257" t="s">
        <v>368</v>
      </c>
      <c r="P17" s="280" t="s">
        <v>369</v>
      </c>
      <c r="Q17" s="327" t="s">
        <v>495</v>
      </c>
      <c r="R17" s="328" t="s">
        <v>496</v>
      </c>
    </row>
    <row r="18" spans="1:18" x14ac:dyDescent="0.4">
      <c r="A18" s="282"/>
      <c r="B18" s="260"/>
      <c r="C18" s="261" t="s">
        <v>370</v>
      </c>
      <c r="D18" s="257" t="s">
        <v>394</v>
      </c>
      <c r="E18" s="257">
        <v>1</v>
      </c>
      <c r="F18" s="280">
        <v>1</v>
      </c>
      <c r="G18" s="256"/>
      <c r="H18" s="329" t="str">
        <f>C18</f>
        <v>진찰료</v>
      </c>
      <c r="I18" s="238" t="s">
        <v>448</v>
      </c>
      <c r="J18" s="238" t="s">
        <v>497</v>
      </c>
      <c r="K18" s="290">
        <f>E18</f>
        <v>1</v>
      </c>
      <c r="L18" s="291">
        <f>F18</f>
        <v>1</v>
      </c>
      <c r="M18" s="266" t="s">
        <v>444</v>
      </c>
      <c r="N18" s="286">
        <v>151.37</v>
      </c>
      <c r="O18" s="263">
        <f>P16</f>
        <v>73.5</v>
      </c>
      <c r="P18" s="287">
        <f>N18*K18*L18*O18</f>
        <v>11125.695</v>
      </c>
      <c r="Q18" s="321">
        <f>P18</f>
        <v>11125.695</v>
      </c>
    </row>
    <row r="19" spans="1:18" x14ac:dyDescent="0.4">
      <c r="A19" s="282"/>
      <c r="B19" s="260"/>
      <c r="C19" s="261"/>
      <c r="D19" s="257" t="s">
        <v>398</v>
      </c>
      <c r="E19" s="257">
        <v>1</v>
      </c>
      <c r="F19" s="280">
        <v>1</v>
      </c>
      <c r="G19" s="256"/>
      <c r="H19" s="330"/>
      <c r="I19" s="331" t="s">
        <v>449</v>
      </c>
      <c r="J19" s="237" t="str">
        <f t="shared" ref="J19:L42" si="1">D19</f>
        <v>외래환자의약품관리료</v>
      </c>
      <c r="K19" s="290"/>
      <c r="L19" s="291"/>
      <c r="M19" s="266" t="s">
        <v>450</v>
      </c>
      <c r="N19" s="286"/>
      <c r="O19" s="263">
        <f>O18</f>
        <v>73.5</v>
      </c>
      <c r="P19" s="287">
        <f t="shared" ref="P19:P41" si="2">N19*K19*L19*O19</f>
        <v>0</v>
      </c>
    </row>
    <row r="20" spans="1:18" x14ac:dyDescent="0.4">
      <c r="A20" s="282"/>
      <c r="B20" s="260"/>
      <c r="C20" s="261"/>
      <c r="D20" s="263"/>
      <c r="E20" s="257"/>
      <c r="F20" s="280"/>
      <c r="G20" s="256"/>
      <c r="H20" s="330"/>
      <c r="I20" s="331"/>
      <c r="J20" s="237"/>
      <c r="K20" s="290"/>
      <c r="L20" s="291"/>
      <c r="M20" s="266"/>
      <c r="N20" s="286"/>
      <c r="O20" s="263">
        <f t="shared" ref="O20:O41" si="3">O19</f>
        <v>73.5</v>
      </c>
      <c r="P20" s="287">
        <f t="shared" si="2"/>
        <v>0</v>
      </c>
    </row>
    <row r="21" spans="1:18" x14ac:dyDescent="0.4">
      <c r="A21" s="282"/>
      <c r="B21" s="264"/>
      <c r="C21" s="261" t="s">
        <v>451</v>
      </c>
      <c r="D21" s="263" t="s">
        <v>402</v>
      </c>
      <c r="E21" s="257"/>
      <c r="F21" s="280"/>
      <c r="G21" s="256"/>
      <c r="H21" s="329" t="str">
        <f>C21</f>
        <v>약재료</v>
      </c>
      <c r="I21" s="291"/>
      <c r="J21" s="237" t="str">
        <f t="shared" si="1"/>
        <v>외래환자조제복약지도료</v>
      </c>
      <c r="K21" s="290"/>
      <c r="L21" s="291"/>
      <c r="M21" s="266" t="s">
        <v>452</v>
      </c>
      <c r="N21" s="286"/>
      <c r="O21" s="263">
        <f t="shared" si="3"/>
        <v>73.5</v>
      </c>
      <c r="P21" s="287">
        <f t="shared" si="2"/>
        <v>0</v>
      </c>
    </row>
    <row r="22" spans="1:18" x14ac:dyDescent="0.4">
      <c r="A22" s="282"/>
      <c r="B22" s="260"/>
      <c r="C22" s="261"/>
      <c r="D22" s="263" t="s">
        <v>453</v>
      </c>
      <c r="E22" s="257">
        <v>1</v>
      </c>
      <c r="F22" s="280">
        <v>28</v>
      </c>
      <c r="G22" s="256"/>
      <c r="H22" s="330"/>
      <c r="I22" s="291"/>
      <c r="J22" s="237" t="str">
        <f t="shared" si="1"/>
        <v>이무테라정</v>
      </c>
      <c r="K22" s="290"/>
      <c r="L22" s="291"/>
      <c r="M22" s="266" t="s">
        <v>452</v>
      </c>
      <c r="N22" s="286"/>
      <c r="O22" s="263">
        <f t="shared" si="3"/>
        <v>73.5</v>
      </c>
      <c r="P22" s="287">
        <f t="shared" si="2"/>
        <v>0</v>
      </c>
    </row>
    <row r="23" spans="1:18" x14ac:dyDescent="0.4">
      <c r="A23" s="282"/>
      <c r="B23" s="260"/>
      <c r="C23" s="261"/>
      <c r="D23" s="263" t="s">
        <v>454</v>
      </c>
      <c r="E23" s="257">
        <v>0.5</v>
      </c>
      <c r="F23" s="280">
        <v>28</v>
      </c>
      <c r="G23" s="256"/>
      <c r="H23" s="330"/>
      <c r="I23" s="291"/>
      <c r="J23" s="237" t="str">
        <f t="shared" si="1"/>
        <v>니솔딘정</v>
      </c>
      <c r="K23" s="290"/>
      <c r="L23" s="291"/>
      <c r="M23" s="266" t="s">
        <v>452</v>
      </c>
      <c r="N23" s="286"/>
      <c r="O23" s="263">
        <f t="shared" si="3"/>
        <v>73.5</v>
      </c>
      <c r="P23" s="287">
        <f t="shared" si="2"/>
        <v>0</v>
      </c>
    </row>
    <row r="24" spans="1:18" x14ac:dyDescent="0.4">
      <c r="A24" s="282"/>
      <c r="B24" s="260"/>
      <c r="C24" s="261"/>
      <c r="D24" s="263" t="s">
        <v>455</v>
      </c>
      <c r="E24" s="257">
        <v>1</v>
      </c>
      <c r="F24" s="280">
        <v>28</v>
      </c>
      <c r="G24" s="256"/>
      <c r="H24" s="330"/>
      <c r="I24" s="291"/>
      <c r="J24" s="237" t="str">
        <f t="shared" si="1"/>
        <v>소론도정</v>
      </c>
      <c r="K24" s="290"/>
      <c r="L24" s="291"/>
      <c r="M24" s="266" t="s">
        <v>452</v>
      </c>
      <c r="N24" s="286"/>
      <c r="O24" s="263">
        <f t="shared" si="3"/>
        <v>73.5</v>
      </c>
      <c r="P24" s="287">
        <f t="shared" si="2"/>
        <v>0</v>
      </c>
    </row>
    <row r="25" spans="1:18" x14ac:dyDescent="0.4">
      <c r="A25" s="282"/>
      <c r="B25" s="260"/>
      <c r="C25" s="261"/>
      <c r="D25" s="263" t="s">
        <v>456</v>
      </c>
      <c r="E25" s="257">
        <v>1</v>
      </c>
      <c r="F25" s="280">
        <v>28</v>
      </c>
      <c r="G25" s="256"/>
      <c r="H25" s="330"/>
      <c r="I25" s="291"/>
      <c r="J25" s="237" t="str">
        <f t="shared" si="1"/>
        <v>토렌도정</v>
      </c>
      <c r="K25" s="290"/>
      <c r="L25" s="291"/>
      <c r="M25" s="266" t="s">
        <v>452</v>
      </c>
      <c r="N25" s="286"/>
      <c r="O25" s="263">
        <f t="shared" si="3"/>
        <v>73.5</v>
      </c>
      <c r="P25" s="287">
        <f t="shared" si="2"/>
        <v>0</v>
      </c>
    </row>
    <row r="26" spans="1:18" x14ac:dyDescent="0.4">
      <c r="A26" s="282"/>
      <c r="B26" s="260"/>
      <c r="C26" s="261"/>
      <c r="D26" s="263" t="s">
        <v>457</v>
      </c>
      <c r="E26" s="257">
        <v>1</v>
      </c>
      <c r="F26" s="280">
        <v>28</v>
      </c>
      <c r="G26" s="256"/>
      <c r="H26" s="330"/>
      <c r="I26" s="291"/>
      <c r="J26" s="237" t="str">
        <f t="shared" si="1"/>
        <v>트리테이스정</v>
      </c>
      <c r="K26" s="290"/>
      <c r="L26" s="291"/>
      <c r="M26" s="266" t="s">
        <v>452</v>
      </c>
      <c r="N26" s="286"/>
      <c r="O26" s="263">
        <f t="shared" si="3"/>
        <v>73.5</v>
      </c>
      <c r="P26" s="287">
        <f t="shared" si="2"/>
        <v>0</v>
      </c>
    </row>
    <row r="27" spans="1:18" x14ac:dyDescent="0.4">
      <c r="A27" s="282"/>
      <c r="B27" s="260"/>
      <c r="C27" s="261"/>
      <c r="D27" s="263"/>
      <c r="E27" s="257"/>
      <c r="F27" s="280"/>
      <c r="G27" s="256"/>
      <c r="H27" s="330"/>
      <c r="I27" s="291"/>
      <c r="J27" s="237">
        <f t="shared" si="1"/>
        <v>0</v>
      </c>
      <c r="K27" s="290">
        <f t="shared" si="1"/>
        <v>0</v>
      </c>
      <c r="L27" s="291">
        <f t="shared" si="1"/>
        <v>0</v>
      </c>
      <c r="M27" s="266"/>
      <c r="N27" s="286"/>
      <c r="O27" s="263">
        <f t="shared" si="3"/>
        <v>73.5</v>
      </c>
      <c r="P27" s="287">
        <f t="shared" si="2"/>
        <v>0</v>
      </c>
    </row>
    <row r="28" spans="1:18" x14ac:dyDescent="0.4">
      <c r="A28" s="282"/>
      <c r="B28" s="260"/>
      <c r="C28" s="261" t="s">
        <v>458</v>
      </c>
      <c r="D28" s="263"/>
      <c r="E28" s="257"/>
      <c r="F28" s="280"/>
      <c r="G28" s="256"/>
      <c r="H28" s="329" t="str">
        <f>C28</f>
        <v>주사료</v>
      </c>
      <c r="I28" s="332"/>
      <c r="J28" s="237">
        <f t="shared" si="1"/>
        <v>0</v>
      </c>
      <c r="K28" s="290">
        <f t="shared" si="1"/>
        <v>0</v>
      </c>
      <c r="L28" s="291">
        <f t="shared" si="1"/>
        <v>0</v>
      </c>
      <c r="M28" s="266"/>
      <c r="N28" s="286"/>
      <c r="O28" s="263">
        <f t="shared" si="3"/>
        <v>73.5</v>
      </c>
      <c r="P28" s="287">
        <f t="shared" si="2"/>
        <v>0</v>
      </c>
    </row>
    <row r="29" spans="1:18" x14ac:dyDescent="0.4">
      <c r="A29" s="282"/>
      <c r="B29" s="260"/>
      <c r="C29" s="261"/>
      <c r="D29" s="263"/>
      <c r="E29" s="257"/>
      <c r="F29" s="280"/>
      <c r="G29" s="256"/>
      <c r="H29" s="330"/>
      <c r="I29" s="332"/>
      <c r="J29" s="237">
        <f t="shared" si="1"/>
        <v>0</v>
      </c>
      <c r="K29" s="290">
        <f t="shared" si="1"/>
        <v>0</v>
      </c>
      <c r="L29" s="291">
        <f t="shared" si="1"/>
        <v>0</v>
      </c>
      <c r="M29" s="266"/>
      <c r="N29" s="286"/>
      <c r="O29" s="263">
        <f t="shared" si="3"/>
        <v>73.5</v>
      </c>
      <c r="P29" s="287">
        <f t="shared" si="2"/>
        <v>0</v>
      </c>
    </row>
    <row r="30" spans="1:18" x14ac:dyDescent="0.4">
      <c r="A30" s="282"/>
      <c r="B30" s="260"/>
      <c r="C30" s="261" t="s">
        <v>422</v>
      </c>
      <c r="D30" s="263"/>
      <c r="E30" s="257"/>
      <c r="F30" s="280"/>
      <c r="G30" s="256"/>
      <c r="H30" s="329" t="str">
        <f>C30</f>
        <v>처치및 수술료</v>
      </c>
      <c r="I30" s="332"/>
      <c r="J30" s="237">
        <f t="shared" si="1"/>
        <v>0</v>
      </c>
      <c r="K30" s="290">
        <f t="shared" si="1"/>
        <v>0</v>
      </c>
      <c r="L30" s="291">
        <f t="shared" si="1"/>
        <v>0</v>
      </c>
      <c r="M30" s="266"/>
      <c r="N30" s="286"/>
      <c r="O30" s="263">
        <f t="shared" si="3"/>
        <v>73.5</v>
      </c>
      <c r="P30" s="287">
        <f t="shared" si="2"/>
        <v>0</v>
      </c>
    </row>
    <row r="31" spans="1:18" x14ac:dyDescent="0.4">
      <c r="A31" s="282"/>
      <c r="B31" s="260"/>
      <c r="C31" s="261"/>
      <c r="D31" s="263"/>
      <c r="E31" s="257"/>
      <c r="F31" s="280"/>
      <c r="G31" s="256"/>
      <c r="H31" s="330"/>
      <c r="I31" s="332"/>
      <c r="J31" s="237">
        <f t="shared" si="1"/>
        <v>0</v>
      </c>
      <c r="K31" s="290">
        <f t="shared" si="1"/>
        <v>0</v>
      </c>
      <c r="L31" s="291">
        <f t="shared" si="1"/>
        <v>0</v>
      </c>
      <c r="M31" s="266"/>
      <c r="N31" s="286"/>
      <c r="O31" s="263">
        <f t="shared" si="3"/>
        <v>73.5</v>
      </c>
      <c r="P31" s="287">
        <f t="shared" si="2"/>
        <v>0</v>
      </c>
    </row>
    <row r="32" spans="1:18" x14ac:dyDescent="0.4">
      <c r="A32" s="282"/>
      <c r="B32" s="260"/>
      <c r="C32" s="261" t="s">
        <v>459</v>
      </c>
      <c r="D32" s="263" t="s">
        <v>460</v>
      </c>
      <c r="E32" s="257">
        <v>1</v>
      </c>
      <c r="F32" s="280">
        <v>1</v>
      </c>
      <c r="G32" s="256"/>
      <c r="H32" s="329" t="str">
        <f>C32</f>
        <v>검사료</v>
      </c>
      <c r="I32" s="332" t="s">
        <v>461</v>
      </c>
      <c r="J32" s="237" t="str">
        <f t="shared" si="1"/>
        <v>총단백정량</v>
      </c>
      <c r="K32" s="290">
        <f t="shared" si="1"/>
        <v>1</v>
      </c>
      <c r="L32" s="291">
        <f t="shared" si="1"/>
        <v>1</v>
      </c>
      <c r="M32" s="266"/>
      <c r="N32" s="333">
        <v>17.71</v>
      </c>
      <c r="O32" s="263">
        <f t="shared" si="3"/>
        <v>73.5</v>
      </c>
      <c r="P32" s="287">
        <f t="shared" si="2"/>
        <v>1301.6850000000002</v>
      </c>
      <c r="R32" s="321">
        <f>P32</f>
        <v>1301.6850000000002</v>
      </c>
    </row>
    <row r="33" spans="1:19" x14ac:dyDescent="0.4">
      <c r="A33" s="282"/>
      <c r="B33" s="260"/>
      <c r="C33" s="261"/>
      <c r="D33" s="263" t="s">
        <v>462</v>
      </c>
      <c r="E33" s="257">
        <v>1</v>
      </c>
      <c r="F33" s="280">
        <v>1</v>
      </c>
      <c r="G33" s="256"/>
      <c r="H33" s="330"/>
      <c r="I33" s="332" t="s">
        <v>463</v>
      </c>
      <c r="J33" s="237" t="str">
        <f t="shared" si="1"/>
        <v>알부민</v>
      </c>
      <c r="K33" s="290">
        <f t="shared" si="1"/>
        <v>1</v>
      </c>
      <c r="L33" s="291">
        <f t="shared" si="1"/>
        <v>1</v>
      </c>
      <c r="M33" s="266"/>
      <c r="N33" s="333">
        <v>22.45</v>
      </c>
      <c r="O33" s="263">
        <f t="shared" si="3"/>
        <v>73.5</v>
      </c>
      <c r="P33" s="287">
        <f t="shared" si="2"/>
        <v>1650.075</v>
      </c>
      <c r="R33" s="321">
        <f t="shared" ref="R33:R39" si="4">P33</f>
        <v>1650.075</v>
      </c>
    </row>
    <row r="34" spans="1:19" x14ac:dyDescent="0.4">
      <c r="A34" s="282"/>
      <c r="B34" s="260"/>
      <c r="C34" s="261"/>
      <c r="D34" s="258" t="s">
        <v>464</v>
      </c>
      <c r="E34" s="257">
        <v>1</v>
      </c>
      <c r="F34" s="280">
        <v>1</v>
      </c>
      <c r="G34" s="256"/>
      <c r="H34" s="330"/>
      <c r="I34" s="285" t="s">
        <v>465</v>
      </c>
      <c r="J34" s="334" t="s">
        <v>466</v>
      </c>
      <c r="K34" s="290">
        <f t="shared" si="1"/>
        <v>1</v>
      </c>
      <c r="L34" s="291">
        <f t="shared" si="1"/>
        <v>1</v>
      </c>
      <c r="M34" s="266"/>
      <c r="N34" s="333">
        <v>20.09</v>
      </c>
      <c r="O34" s="263">
        <f t="shared" si="3"/>
        <v>73.5</v>
      </c>
      <c r="P34" s="287">
        <f t="shared" si="2"/>
        <v>1476.615</v>
      </c>
      <c r="R34" s="321">
        <f t="shared" si="4"/>
        <v>1476.615</v>
      </c>
    </row>
    <row r="35" spans="1:19" x14ac:dyDescent="0.4">
      <c r="A35" s="282"/>
      <c r="B35" s="260"/>
      <c r="C35" s="261"/>
      <c r="D35" s="258" t="s">
        <v>467</v>
      </c>
      <c r="E35" s="257">
        <v>1</v>
      </c>
      <c r="F35" s="280">
        <v>1</v>
      </c>
      <c r="G35" s="256"/>
      <c r="H35" s="330"/>
      <c r="I35" s="285" t="s">
        <v>468</v>
      </c>
      <c r="J35" s="334" t="s">
        <v>469</v>
      </c>
      <c r="K35" s="290">
        <f t="shared" si="1"/>
        <v>1</v>
      </c>
      <c r="L35" s="291">
        <f t="shared" si="1"/>
        <v>1</v>
      </c>
      <c r="M35" s="266"/>
      <c r="N35" s="333">
        <v>23.58</v>
      </c>
      <c r="O35" s="263">
        <f t="shared" si="3"/>
        <v>73.5</v>
      </c>
      <c r="P35" s="287">
        <f t="shared" si="2"/>
        <v>1733.1299999999999</v>
      </c>
      <c r="R35" s="321">
        <f t="shared" si="4"/>
        <v>1733.1299999999999</v>
      </c>
    </row>
    <row r="36" spans="1:19" x14ac:dyDescent="0.4">
      <c r="A36" s="256"/>
      <c r="B36" s="260"/>
      <c r="C36" s="261"/>
      <c r="D36" s="258" t="s">
        <v>470</v>
      </c>
      <c r="E36" s="257">
        <v>1</v>
      </c>
      <c r="F36" s="280">
        <v>1</v>
      </c>
      <c r="G36" s="256"/>
      <c r="H36" s="330"/>
      <c r="I36" s="332" t="s">
        <v>471</v>
      </c>
      <c r="J36" s="334" t="s">
        <v>472</v>
      </c>
      <c r="K36" s="290">
        <f t="shared" si="1"/>
        <v>1</v>
      </c>
      <c r="L36" s="291">
        <f t="shared" si="1"/>
        <v>1</v>
      </c>
      <c r="M36" s="266"/>
      <c r="N36" s="333">
        <v>23.01</v>
      </c>
      <c r="O36" s="263">
        <f t="shared" si="3"/>
        <v>73.5</v>
      </c>
      <c r="P36" s="287">
        <f t="shared" si="2"/>
        <v>1691.2350000000001</v>
      </c>
      <c r="R36" s="321">
        <f t="shared" si="4"/>
        <v>1691.2350000000001</v>
      </c>
    </row>
    <row r="37" spans="1:19" x14ac:dyDescent="0.4">
      <c r="A37" s="256"/>
      <c r="B37" s="264"/>
      <c r="C37" s="261"/>
      <c r="D37" s="263" t="s">
        <v>473</v>
      </c>
      <c r="E37" s="257">
        <v>1</v>
      </c>
      <c r="F37" s="280">
        <v>1</v>
      </c>
      <c r="G37" s="256"/>
      <c r="H37" s="330"/>
      <c r="I37" s="285" t="s">
        <v>474</v>
      </c>
      <c r="J37" s="334" t="s">
        <v>475</v>
      </c>
      <c r="K37" s="290">
        <f t="shared" si="1"/>
        <v>1</v>
      </c>
      <c r="L37" s="291">
        <f t="shared" si="1"/>
        <v>1</v>
      </c>
      <c r="M37" s="266"/>
      <c r="N37" s="333">
        <v>22.02</v>
      </c>
      <c r="O37" s="263">
        <f t="shared" si="3"/>
        <v>73.5</v>
      </c>
      <c r="P37" s="287">
        <f t="shared" si="2"/>
        <v>1618.47</v>
      </c>
      <c r="R37" s="321">
        <f t="shared" si="4"/>
        <v>1618.47</v>
      </c>
    </row>
    <row r="38" spans="1:19" x14ac:dyDescent="0.4">
      <c r="A38" s="256"/>
      <c r="B38" s="260"/>
      <c r="C38" s="261"/>
      <c r="D38" s="258" t="s">
        <v>476</v>
      </c>
      <c r="E38" s="257">
        <v>1</v>
      </c>
      <c r="F38" s="280">
        <v>1</v>
      </c>
      <c r="G38" s="256"/>
      <c r="H38" s="330"/>
      <c r="I38" s="285" t="s">
        <v>477</v>
      </c>
      <c r="J38" s="334" t="s">
        <v>478</v>
      </c>
      <c r="K38" s="290">
        <f t="shared" si="1"/>
        <v>1</v>
      </c>
      <c r="L38" s="291">
        <f t="shared" si="1"/>
        <v>1</v>
      </c>
      <c r="M38" s="266"/>
      <c r="N38" s="333">
        <v>46.89</v>
      </c>
      <c r="O38" s="263">
        <f t="shared" si="3"/>
        <v>73.5</v>
      </c>
      <c r="P38" s="287">
        <f t="shared" si="2"/>
        <v>3446.415</v>
      </c>
      <c r="R38" s="321">
        <f t="shared" si="4"/>
        <v>3446.415</v>
      </c>
    </row>
    <row r="39" spans="1:19" x14ac:dyDescent="0.4">
      <c r="A39" s="256"/>
      <c r="B39" s="260"/>
      <c r="C39" s="261"/>
      <c r="D39" s="258" t="s">
        <v>479</v>
      </c>
      <c r="E39" s="257">
        <v>1</v>
      </c>
      <c r="F39" s="280">
        <v>1</v>
      </c>
      <c r="G39" s="256"/>
      <c r="H39" s="330"/>
      <c r="I39" s="285" t="s">
        <v>480</v>
      </c>
      <c r="J39" s="334" t="s">
        <v>481</v>
      </c>
      <c r="K39" s="290">
        <f t="shared" si="1"/>
        <v>1</v>
      </c>
      <c r="L39" s="291">
        <f t="shared" si="1"/>
        <v>1</v>
      </c>
      <c r="M39" s="266"/>
      <c r="N39" s="333">
        <v>80.37</v>
      </c>
      <c r="O39" s="263">
        <f t="shared" si="3"/>
        <v>73.5</v>
      </c>
      <c r="P39" s="287">
        <f t="shared" si="2"/>
        <v>5907.1950000000006</v>
      </c>
      <c r="R39" s="321">
        <f t="shared" si="4"/>
        <v>5907.1950000000006</v>
      </c>
      <c r="S39" s="321">
        <f>SUM(R32:R39)</f>
        <v>18824.82</v>
      </c>
    </row>
    <row r="40" spans="1:19" x14ac:dyDescent="0.4">
      <c r="A40" s="256"/>
      <c r="B40" s="260"/>
      <c r="C40" s="261"/>
      <c r="D40" s="258" t="s">
        <v>482</v>
      </c>
      <c r="E40" s="257">
        <v>1</v>
      </c>
      <c r="F40" s="280">
        <v>1</v>
      </c>
      <c r="G40" s="256"/>
      <c r="H40" s="330"/>
      <c r="I40" s="285" t="s">
        <v>483</v>
      </c>
      <c r="J40" s="237" t="str">
        <f t="shared" si="1"/>
        <v>아포지단백A</v>
      </c>
      <c r="K40" s="290"/>
      <c r="L40" s="291"/>
      <c r="M40" s="263" t="s">
        <v>484</v>
      </c>
      <c r="N40" s="335"/>
      <c r="O40" s="263">
        <f t="shared" si="3"/>
        <v>73.5</v>
      </c>
      <c r="P40" s="287">
        <f t="shared" si="2"/>
        <v>0</v>
      </c>
    </row>
    <row r="41" spans="1:19" x14ac:dyDescent="0.4">
      <c r="A41" s="256"/>
      <c r="B41" s="260"/>
      <c r="C41" s="292"/>
      <c r="D41" s="258" t="s">
        <v>485</v>
      </c>
      <c r="E41" s="257">
        <v>1</v>
      </c>
      <c r="F41" s="280">
        <v>1</v>
      </c>
      <c r="G41" s="256"/>
      <c r="H41" s="336"/>
      <c r="I41" s="285" t="s">
        <v>486</v>
      </c>
      <c r="J41" s="237" t="str">
        <f t="shared" si="1"/>
        <v>아포지단백B</v>
      </c>
      <c r="K41" s="290"/>
      <c r="L41" s="291"/>
      <c r="M41" s="263" t="s">
        <v>484</v>
      </c>
      <c r="N41" s="335"/>
      <c r="O41" s="263">
        <f t="shared" si="3"/>
        <v>73.5</v>
      </c>
      <c r="P41" s="287">
        <f t="shared" si="2"/>
        <v>0</v>
      </c>
    </row>
    <row r="42" spans="1:19" ht="18" thickBot="1" x14ac:dyDescent="0.45">
      <c r="A42" s="256"/>
      <c r="B42" s="260"/>
      <c r="C42" s="246"/>
      <c r="D42" s="337"/>
      <c r="E42" s="270"/>
      <c r="F42" s="307"/>
      <c r="G42" s="256"/>
      <c r="H42" s="297"/>
      <c r="I42" s="338"/>
      <c r="J42" s="309">
        <f t="shared" si="1"/>
        <v>0</v>
      </c>
      <c r="K42" s="299">
        <f t="shared" si="1"/>
        <v>0</v>
      </c>
      <c r="L42" s="300">
        <f t="shared" si="1"/>
        <v>0</v>
      </c>
      <c r="M42" s="339"/>
      <c r="N42" s="301"/>
      <c r="O42" s="263"/>
      <c r="P42" s="340"/>
    </row>
    <row r="43" spans="1:19" x14ac:dyDescent="0.4">
      <c r="A43" s="256"/>
      <c r="B43" s="260"/>
      <c r="C43" s="264"/>
      <c r="D43" s="260"/>
      <c r="E43" s="256"/>
      <c r="F43" s="256"/>
      <c r="G43" s="256"/>
      <c r="H43" s="341"/>
      <c r="I43" s="341"/>
      <c r="J43" s="342"/>
      <c r="K43" s="343"/>
      <c r="L43" s="288"/>
      <c r="M43" s="268"/>
      <c r="N43" s="344"/>
      <c r="O43" s="264"/>
      <c r="P43" s="345" t="s">
        <v>487</v>
      </c>
      <c r="Q43" s="345">
        <f>SUM(Q18:Q42)</f>
        <v>11125.695</v>
      </c>
      <c r="R43" s="345">
        <f>SUM(R18:R42)</f>
        <v>18824.82</v>
      </c>
    </row>
    <row r="44" spans="1:19" x14ac:dyDescent="0.4">
      <c r="P44" s="257" t="s">
        <v>488</v>
      </c>
      <c r="Q44" s="257">
        <v>20</v>
      </c>
      <c r="R44" s="291">
        <f>R43*Q44/100</f>
        <v>3764.9640000000004</v>
      </c>
    </row>
    <row r="45" spans="1:19" x14ac:dyDescent="0.4">
      <c r="P45" s="257" t="s">
        <v>489</v>
      </c>
      <c r="Q45" s="257"/>
      <c r="R45" s="345">
        <f>Q43+R43+R44</f>
        <v>33715.478999999999</v>
      </c>
    </row>
    <row r="46" spans="1:19" x14ac:dyDescent="0.4">
      <c r="P46" s="257" t="s">
        <v>490</v>
      </c>
      <c r="Q46" s="257">
        <v>40</v>
      </c>
      <c r="R46" s="291">
        <f>ROUNDDOWN(R45*Q46/100,-2)</f>
        <v>13400</v>
      </c>
    </row>
    <row r="47" spans="1:19" x14ac:dyDescent="0.4">
      <c r="P47" s="257" t="s">
        <v>491</v>
      </c>
      <c r="Q47" s="257"/>
      <c r="R47" s="345">
        <f>R45-R46</f>
        <v>20315.478999999999</v>
      </c>
    </row>
  </sheetData>
  <mergeCells count="4">
    <mergeCell ref="A9:E9"/>
    <mergeCell ref="G9:L9"/>
    <mergeCell ref="C16:F16"/>
    <mergeCell ref="H16:L16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6"/>
  <sheetViews>
    <sheetView topLeftCell="A40" workbookViewId="0">
      <selection activeCell="G77" sqref="G77"/>
    </sheetView>
  </sheetViews>
  <sheetFormatPr defaultColWidth="7.3984375" defaultRowHeight="15.6" x14ac:dyDescent="0.4"/>
  <cols>
    <col min="1" max="1" width="8.5" style="3" customWidth="1"/>
    <col min="2" max="2" width="8.59765625" style="3" customWidth="1"/>
    <col min="3" max="3" width="7.19921875" style="3" customWidth="1"/>
    <col min="4" max="4" width="5.09765625" style="3" customWidth="1"/>
    <col min="5" max="5" width="9.19921875" style="3" customWidth="1"/>
    <col min="6" max="6" width="4.09765625" style="3" customWidth="1"/>
    <col min="7" max="7" width="5.8984375" style="3" customWidth="1"/>
    <col min="8" max="8" width="3.8984375" style="3" customWidth="1"/>
    <col min="9" max="9" width="3" style="3" customWidth="1"/>
    <col min="10" max="10" width="6.69921875" style="3" customWidth="1"/>
    <col min="11" max="11" width="6.5" style="3" customWidth="1"/>
    <col min="12" max="12" width="4.69921875" style="3" customWidth="1"/>
    <col min="13" max="13" width="4.09765625" style="3" customWidth="1"/>
    <col min="14" max="14" width="5.69921875" style="3" customWidth="1"/>
    <col min="15" max="15" width="2.59765625" style="3" customWidth="1"/>
    <col min="16" max="17" width="4" style="3" hidden="1" customWidth="1"/>
    <col min="18" max="19" width="4" style="3" customWidth="1"/>
    <col min="20" max="20" width="3.3984375" style="3" customWidth="1"/>
    <col min="21" max="21" width="3" style="3" customWidth="1"/>
    <col min="22" max="22" width="6.19921875" style="3" customWidth="1"/>
    <col min="23" max="23" width="4.69921875" style="3" customWidth="1"/>
    <col min="24" max="24" width="4.8984375" style="3" customWidth="1"/>
    <col min="25" max="25" width="4.5" style="3" customWidth="1"/>
    <col min="26" max="26" width="5.09765625" style="3" customWidth="1"/>
    <col min="27" max="27" width="5.3984375" style="3" customWidth="1"/>
    <col min="28" max="28" width="7.8984375" style="3" customWidth="1"/>
    <col min="29" max="29" width="6.59765625" style="3" customWidth="1"/>
    <col min="30" max="34" width="1.8984375" style="3" customWidth="1"/>
    <col min="35" max="16384" width="7.3984375" style="3"/>
  </cols>
  <sheetData>
    <row r="1" spans="1:29" x14ac:dyDescent="0.4">
      <c r="A1" s="3" t="s">
        <v>0</v>
      </c>
      <c r="D1" s="3" t="s">
        <v>143</v>
      </c>
      <c r="E1" s="3">
        <f>'2번'!D1</f>
        <v>2</v>
      </c>
      <c r="Y1" s="140" t="s">
        <v>97</v>
      </c>
      <c r="Z1" s="140"/>
      <c r="AA1" s="140"/>
    </row>
    <row r="2" spans="1:29" x14ac:dyDescent="0.4">
      <c r="A2" s="99" t="s">
        <v>1</v>
      </c>
      <c r="B2" s="101"/>
      <c r="C2" s="108" t="s">
        <v>64</v>
      </c>
      <c r="D2" s="108" t="s">
        <v>65</v>
      </c>
      <c r="E2" s="108">
        <v>0</v>
      </c>
      <c r="F2" s="108">
        <v>3</v>
      </c>
      <c r="G2" s="134" t="s">
        <v>62</v>
      </c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/>
      <c r="T2" s="120" t="s">
        <v>60</v>
      </c>
      <c r="U2" s="111"/>
      <c r="V2" s="111"/>
      <c r="W2" s="111"/>
      <c r="X2" s="111"/>
      <c r="Y2" s="111"/>
      <c r="Z2" s="111"/>
      <c r="AA2" s="121"/>
    </row>
    <row r="3" spans="1:29" x14ac:dyDescent="0.4">
      <c r="A3" s="105"/>
      <c r="B3" s="107"/>
      <c r="C3" s="108"/>
      <c r="D3" s="108"/>
      <c r="E3" s="108"/>
      <c r="F3" s="108"/>
      <c r="G3" s="137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9"/>
      <c r="T3" s="99" t="s">
        <v>2</v>
      </c>
      <c r="U3" s="101"/>
      <c r="V3" s="99" t="s">
        <v>293</v>
      </c>
      <c r="W3" s="100"/>
      <c r="X3" s="100"/>
      <c r="Y3" s="100"/>
      <c r="Z3" s="100"/>
      <c r="AA3" s="101"/>
    </row>
    <row r="4" spans="1:29" ht="17.399999999999999" x14ac:dyDescent="0.4">
      <c r="A4" s="157" t="s">
        <v>99</v>
      </c>
      <c r="B4" s="158"/>
      <c r="C4" s="120">
        <v>123456</v>
      </c>
      <c r="D4" s="111"/>
      <c r="E4" s="111"/>
      <c r="F4" s="121"/>
      <c r="G4" s="180" t="s">
        <v>41</v>
      </c>
      <c r="H4" s="180"/>
      <c r="I4" s="180"/>
      <c r="J4" s="180"/>
      <c r="K4" s="120"/>
      <c r="L4" s="111"/>
      <c r="M4" s="111"/>
      <c r="N4" s="111"/>
      <c r="O4" s="111"/>
      <c r="P4" s="111"/>
      <c r="Q4" s="111"/>
      <c r="R4" s="111"/>
      <c r="S4" s="121"/>
      <c r="T4" s="105"/>
      <c r="U4" s="107"/>
      <c r="V4" s="105"/>
      <c r="W4" s="106"/>
      <c r="X4" s="106"/>
      <c r="Y4" s="106"/>
      <c r="Z4" s="106"/>
      <c r="AA4" s="107"/>
    </row>
    <row r="5" spans="1:29" x14ac:dyDescent="0.4">
      <c r="A5" s="120" t="s">
        <v>66</v>
      </c>
      <c r="B5" s="121"/>
      <c r="C5" s="120" t="s">
        <v>294</v>
      </c>
      <c r="D5" s="111"/>
      <c r="E5" s="111"/>
      <c r="F5" s="121"/>
      <c r="G5" s="120" t="s">
        <v>77</v>
      </c>
      <c r="H5" s="111"/>
      <c r="I5" s="111"/>
      <c r="J5" s="121"/>
      <c r="K5" s="120"/>
      <c r="L5" s="111"/>
      <c r="M5" s="111"/>
      <c r="N5" s="111"/>
      <c r="O5" s="111"/>
      <c r="P5" s="111"/>
      <c r="Q5" s="111"/>
      <c r="R5" s="111"/>
      <c r="S5" s="121"/>
      <c r="T5" s="99" t="s">
        <v>3</v>
      </c>
      <c r="U5" s="101"/>
      <c r="V5" s="99" t="str">
        <f>'2번'!D7</f>
        <v>병원</v>
      </c>
      <c r="W5" s="100"/>
      <c r="X5" s="100"/>
      <c r="Y5" s="100"/>
      <c r="Z5" s="100"/>
      <c r="AA5" s="101"/>
    </row>
    <row r="6" spans="1:29" x14ac:dyDescent="0.4">
      <c r="A6" s="120" t="s">
        <v>4</v>
      </c>
      <c r="B6" s="121"/>
      <c r="C6" s="120" t="s">
        <v>662</v>
      </c>
      <c r="D6" s="111"/>
      <c r="E6" s="111"/>
      <c r="F6" s="121"/>
      <c r="G6" s="120"/>
      <c r="H6" s="111"/>
      <c r="I6" s="111"/>
      <c r="J6" s="121"/>
      <c r="K6" s="5" t="s">
        <v>55</v>
      </c>
      <c r="L6" s="120"/>
      <c r="M6" s="111"/>
      <c r="N6" s="111"/>
      <c r="O6" s="111"/>
      <c r="P6" s="111"/>
      <c r="Q6" s="111"/>
      <c r="R6" s="111"/>
      <c r="S6" s="121"/>
      <c r="T6" s="105"/>
      <c r="U6" s="107"/>
      <c r="V6" s="105"/>
      <c r="W6" s="106"/>
      <c r="X6" s="106"/>
      <c r="Y6" s="106"/>
      <c r="Z6" s="106"/>
      <c r="AA6" s="107"/>
    </row>
    <row r="7" spans="1:29" x14ac:dyDescent="0.4">
      <c r="A7" s="120" t="s">
        <v>67</v>
      </c>
      <c r="B7" s="111"/>
      <c r="C7" s="111"/>
      <c r="D7" s="111"/>
      <c r="E7" s="111"/>
      <c r="F7" s="121"/>
      <c r="G7" s="122" t="s">
        <v>42</v>
      </c>
      <c r="H7" s="123"/>
      <c r="I7" s="124"/>
      <c r="J7" s="97" t="s">
        <v>45</v>
      </c>
      <c r="K7" s="53" t="s">
        <v>54</v>
      </c>
      <c r="L7" s="122" t="s">
        <v>56</v>
      </c>
      <c r="M7" s="124"/>
      <c r="N7" s="122" t="s">
        <v>57</v>
      </c>
      <c r="O7" s="124"/>
      <c r="P7" s="122" t="s">
        <v>100</v>
      </c>
      <c r="Q7" s="123"/>
      <c r="R7" s="122" t="s">
        <v>101</v>
      </c>
      <c r="S7" s="124"/>
      <c r="T7" s="187" t="s">
        <v>102</v>
      </c>
      <c r="U7" s="188"/>
      <c r="V7" s="186" t="s">
        <v>103</v>
      </c>
      <c r="W7" s="186"/>
      <c r="X7" s="186"/>
      <c r="Y7" s="122" t="s">
        <v>61</v>
      </c>
      <c r="Z7" s="123"/>
      <c r="AA7" s="124"/>
    </row>
    <row r="8" spans="1:29" x14ac:dyDescent="0.4">
      <c r="A8" s="226" t="str">
        <f>'2번'!J11</f>
        <v>신부전을 동반한 고혈압성 신장병</v>
      </c>
      <c r="B8" s="100"/>
      <c r="C8" s="100"/>
      <c r="D8" s="100"/>
      <c r="E8" s="100"/>
      <c r="F8" s="101"/>
      <c r="G8" s="120" t="str">
        <f>'2번'!I11</f>
        <v>I12.0</v>
      </c>
      <c r="H8" s="111"/>
      <c r="I8" s="121"/>
      <c r="J8" s="4"/>
      <c r="K8" s="4"/>
      <c r="L8" s="120"/>
      <c r="M8" s="121"/>
      <c r="N8" s="120"/>
      <c r="O8" s="121"/>
      <c r="P8" s="120">
        <v>12345</v>
      </c>
      <c r="Q8" s="121"/>
      <c r="R8" s="120"/>
      <c r="S8" s="121"/>
      <c r="T8" s="195">
        <v>20180330</v>
      </c>
      <c r="U8" s="196"/>
      <c r="V8" s="120">
        <v>2</v>
      </c>
      <c r="W8" s="121"/>
      <c r="X8" s="92" t="s">
        <v>35</v>
      </c>
      <c r="Y8" s="125" t="s">
        <v>166</v>
      </c>
      <c r="Z8" s="126"/>
      <c r="AA8" s="127"/>
    </row>
    <row r="9" spans="1:29" x14ac:dyDescent="0.4">
      <c r="A9" s="226" t="str">
        <f>'2번'!J12</f>
        <v>고칼륨혈증</v>
      </c>
      <c r="B9" s="100"/>
      <c r="C9" s="100"/>
      <c r="D9" s="100"/>
      <c r="E9" s="100"/>
      <c r="F9" s="101"/>
      <c r="G9" s="120" t="str">
        <f>'2번'!I12</f>
        <v>E87.5</v>
      </c>
      <c r="H9" s="111"/>
      <c r="I9" s="121"/>
      <c r="J9" s="4"/>
      <c r="K9" s="4"/>
      <c r="L9" s="120"/>
      <c r="M9" s="121"/>
      <c r="N9" s="120"/>
      <c r="O9" s="121"/>
      <c r="P9" s="120"/>
      <c r="Q9" s="121"/>
      <c r="R9" s="120"/>
      <c r="S9" s="121"/>
      <c r="T9" s="120"/>
      <c r="U9" s="121"/>
      <c r="V9" s="120"/>
      <c r="W9" s="121"/>
      <c r="X9" s="92" t="s">
        <v>35</v>
      </c>
      <c r="Y9" s="128"/>
      <c r="Z9" s="129"/>
      <c r="AA9" s="130"/>
    </row>
    <row r="10" spans="1:29" x14ac:dyDescent="0.4">
      <c r="A10" s="226">
        <f>'2번'!J13</f>
        <v>0</v>
      </c>
      <c r="B10" s="100"/>
      <c r="C10" s="100"/>
      <c r="D10" s="100"/>
      <c r="E10" s="100"/>
      <c r="F10" s="101"/>
      <c r="G10" s="210">
        <f>'2번'!I13</f>
        <v>0</v>
      </c>
      <c r="H10" s="211"/>
      <c r="I10" s="353"/>
      <c r="J10" s="4"/>
      <c r="K10" s="4"/>
      <c r="L10" s="120"/>
      <c r="M10" s="121"/>
      <c r="N10" s="120"/>
      <c r="O10" s="121"/>
      <c r="P10" s="120"/>
      <c r="Q10" s="121"/>
      <c r="R10" s="120"/>
      <c r="S10" s="121"/>
      <c r="T10" s="120"/>
      <c r="U10" s="121"/>
      <c r="V10" s="120"/>
      <c r="W10" s="121"/>
      <c r="X10" s="92" t="s">
        <v>35</v>
      </c>
      <c r="Y10" s="131"/>
      <c r="Z10" s="132"/>
      <c r="AA10" s="133"/>
    </row>
    <row r="11" spans="1:29" x14ac:dyDescent="0.4">
      <c r="A11" s="171" t="s">
        <v>93</v>
      </c>
      <c r="B11" s="172"/>
      <c r="C11" s="92">
        <v>1</v>
      </c>
      <c r="D11" s="92" t="s">
        <v>94</v>
      </c>
      <c r="E11" s="95" t="s">
        <v>95</v>
      </c>
      <c r="F11" s="120" t="s">
        <v>661</v>
      </c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21"/>
    </row>
    <row r="12" spans="1:29" x14ac:dyDescent="0.4">
      <c r="A12" s="99" t="s">
        <v>34</v>
      </c>
      <c r="B12" s="100"/>
      <c r="C12" s="100"/>
      <c r="D12" s="101"/>
      <c r="E12" s="156" t="s">
        <v>104</v>
      </c>
      <c r="F12" s="147"/>
      <c r="G12" s="180" t="s">
        <v>40</v>
      </c>
      <c r="H12" s="180"/>
      <c r="I12" s="180"/>
      <c r="J12" s="105" t="s">
        <v>105</v>
      </c>
      <c r="K12" s="107"/>
      <c r="L12" s="171" t="s">
        <v>142</v>
      </c>
      <c r="M12" s="172"/>
      <c r="N12" s="172"/>
      <c r="O12" s="172"/>
      <c r="P12" s="172"/>
      <c r="Q12" s="172"/>
      <c r="R12" s="172"/>
      <c r="S12" s="193"/>
      <c r="T12" s="197" t="s">
        <v>78</v>
      </c>
      <c r="U12" s="198"/>
      <c r="V12" s="146">
        <v>1</v>
      </c>
      <c r="W12" s="191" t="s">
        <v>106</v>
      </c>
      <c r="X12" s="146">
        <v>1</v>
      </c>
      <c r="Y12" s="189" t="s">
        <v>90</v>
      </c>
      <c r="Z12" s="99">
        <v>0</v>
      </c>
      <c r="AA12" s="101"/>
      <c r="AB12" s="3">
        <v>2018</v>
      </c>
    </row>
    <row r="13" spans="1:29" x14ac:dyDescent="0.4">
      <c r="A13" s="105"/>
      <c r="B13" s="106"/>
      <c r="C13" s="106"/>
      <c r="D13" s="107"/>
      <c r="E13" s="156"/>
      <c r="F13" s="156"/>
      <c r="G13" s="108"/>
      <c r="H13" s="108"/>
      <c r="I13" s="108"/>
      <c r="J13" s="120" t="s">
        <v>46</v>
      </c>
      <c r="K13" s="121"/>
      <c r="L13" s="171" t="s">
        <v>142</v>
      </c>
      <c r="M13" s="172"/>
      <c r="N13" s="172"/>
      <c r="O13" s="172"/>
      <c r="P13" s="172"/>
      <c r="Q13" s="172"/>
      <c r="R13" s="172"/>
      <c r="S13" s="193"/>
      <c r="T13" s="199"/>
      <c r="U13" s="200"/>
      <c r="V13" s="147"/>
      <c r="W13" s="192"/>
      <c r="X13" s="147"/>
      <c r="Y13" s="190"/>
      <c r="Z13" s="105"/>
      <c r="AA13" s="107"/>
      <c r="AB13" s="3" t="s">
        <v>154</v>
      </c>
      <c r="AC13" s="3">
        <v>81.400000000000006</v>
      </c>
    </row>
    <row r="14" spans="1:29" ht="21.6" x14ac:dyDescent="0.4">
      <c r="A14" s="145" t="s">
        <v>63</v>
      </c>
      <c r="B14" s="6" t="s">
        <v>5</v>
      </c>
      <c r="C14" s="30"/>
      <c r="D14" s="37" t="s">
        <v>36</v>
      </c>
      <c r="E14" s="22"/>
      <c r="F14" s="31" t="s">
        <v>39</v>
      </c>
      <c r="G14" s="1" t="s">
        <v>71</v>
      </c>
      <c r="H14" s="1"/>
      <c r="I14" s="31" t="s">
        <v>36</v>
      </c>
      <c r="J14" s="112" t="s">
        <v>70</v>
      </c>
      <c r="K14" s="113"/>
      <c r="L14" s="112" t="s">
        <v>98</v>
      </c>
      <c r="M14" s="303"/>
      <c r="N14" s="303"/>
      <c r="O14" s="113"/>
      <c r="P14" s="123"/>
      <c r="Q14" s="123"/>
      <c r="R14" s="123"/>
      <c r="S14" s="123"/>
      <c r="T14" s="187" t="s">
        <v>91</v>
      </c>
      <c r="U14" s="188"/>
      <c r="V14" s="98" t="s">
        <v>92</v>
      </c>
      <c r="W14" s="53" t="s">
        <v>59</v>
      </c>
      <c r="X14" s="156"/>
      <c r="Y14" s="156"/>
      <c r="Z14" s="156"/>
      <c r="AA14" s="156"/>
      <c r="AB14" s="3" t="s">
        <v>155</v>
      </c>
      <c r="AC14" s="3">
        <v>73.5</v>
      </c>
    </row>
    <row r="15" spans="1:29" ht="25.2" x14ac:dyDescent="0.4">
      <c r="A15" s="146"/>
      <c r="B15" s="6" t="s">
        <v>6</v>
      </c>
      <c r="C15" s="7">
        <v>1</v>
      </c>
      <c r="D15" s="37" t="s">
        <v>36</v>
      </c>
      <c r="E15" s="22">
        <f>X16</f>
        <v>11126</v>
      </c>
      <c r="F15" s="31" t="s">
        <v>39</v>
      </c>
      <c r="G15" s="1" t="s">
        <v>71</v>
      </c>
      <c r="H15" s="4"/>
      <c r="I15" s="31" t="s">
        <v>36</v>
      </c>
      <c r="J15" s="122" t="s">
        <v>47</v>
      </c>
      <c r="K15" s="124"/>
      <c r="L15" s="202" t="s">
        <v>58</v>
      </c>
      <c r="M15" s="203"/>
      <c r="N15" s="203"/>
      <c r="O15" s="203"/>
      <c r="P15" s="156" t="s">
        <v>107</v>
      </c>
      <c r="Q15" s="156"/>
      <c r="R15" s="156" t="s">
        <v>74</v>
      </c>
      <c r="S15" s="156"/>
      <c r="T15" s="194" t="s">
        <v>91</v>
      </c>
      <c r="U15" s="194"/>
      <c r="V15" s="78" t="s">
        <v>109</v>
      </c>
      <c r="W15" s="57" t="s">
        <v>110</v>
      </c>
      <c r="X15" s="112" t="s">
        <v>111</v>
      </c>
      <c r="Y15" s="113"/>
      <c r="Z15" s="1" t="s">
        <v>100</v>
      </c>
      <c r="AA15" s="1" t="s">
        <v>101</v>
      </c>
      <c r="AB15" s="3" t="s">
        <v>75</v>
      </c>
      <c r="AC15" s="3" t="s">
        <v>74</v>
      </c>
    </row>
    <row r="16" spans="1:29" x14ac:dyDescent="0.4">
      <c r="A16" s="146"/>
      <c r="B16" s="165" t="s">
        <v>7</v>
      </c>
      <c r="C16" s="166"/>
      <c r="D16" s="167"/>
      <c r="E16" s="52"/>
      <c r="F16" s="32" t="s">
        <v>39</v>
      </c>
      <c r="G16" s="99"/>
      <c r="H16" s="100"/>
      <c r="I16" s="101"/>
      <c r="J16" s="231" t="str">
        <f>'2번'!I18</f>
        <v>AA255</v>
      </c>
      <c r="K16" s="233"/>
      <c r="L16" s="109" t="str">
        <f>'2번'!J18</f>
        <v>재진진찰료(병원)</v>
      </c>
      <c r="M16" s="109"/>
      <c r="N16" s="109"/>
      <c r="O16" s="109"/>
      <c r="P16" s="109"/>
      <c r="Q16" s="109"/>
      <c r="R16" s="109">
        <f>ROUND(AB16*AC16,0)</f>
        <v>11126</v>
      </c>
      <c r="S16" s="109"/>
      <c r="T16" s="109">
        <v>1</v>
      </c>
      <c r="U16" s="109"/>
      <c r="V16" s="79">
        <f>'2번'!K18</f>
        <v>1</v>
      </c>
      <c r="W16" s="79">
        <f>'2번'!L18</f>
        <v>1</v>
      </c>
      <c r="X16" s="109">
        <f>R16*T16*V16*W16</f>
        <v>11126</v>
      </c>
      <c r="Y16" s="109"/>
      <c r="Z16" s="79"/>
      <c r="AA16" s="94"/>
      <c r="AB16" s="3">
        <f>'2번'!N18</f>
        <v>151.37</v>
      </c>
      <c r="AC16" s="3">
        <f>AC14</f>
        <v>73.5</v>
      </c>
    </row>
    <row r="17" spans="1:29" x14ac:dyDescent="0.4">
      <c r="A17" s="146"/>
      <c r="B17" s="168" t="s">
        <v>8</v>
      </c>
      <c r="C17" s="169"/>
      <c r="D17" s="170"/>
      <c r="E17" s="10"/>
      <c r="F17" s="33" t="s">
        <v>39</v>
      </c>
      <c r="G17" s="102"/>
      <c r="H17" s="103"/>
      <c r="I17" s="104"/>
      <c r="J17" s="231" t="str">
        <f>'2번'!I19</f>
        <v>AL300</v>
      </c>
      <c r="K17" s="233"/>
      <c r="L17" s="109" t="str">
        <f>'2번'!J19</f>
        <v>외래환자의약품관리료</v>
      </c>
      <c r="M17" s="109"/>
      <c r="N17" s="109"/>
      <c r="O17" s="109"/>
      <c r="P17" s="109"/>
      <c r="Q17" s="109"/>
      <c r="R17" s="109">
        <f t="shared" ref="R17:R55" si="0">ROUND(AB17*AC17,0)</f>
        <v>0</v>
      </c>
      <c r="S17" s="109"/>
      <c r="T17" s="109">
        <v>1</v>
      </c>
      <c r="U17" s="109"/>
      <c r="V17" s="79">
        <f>'2번'!K19</f>
        <v>0</v>
      </c>
      <c r="W17" s="79">
        <f>'2번'!L19</f>
        <v>0</v>
      </c>
      <c r="X17" s="109">
        <f t="shared" ref="X17:X55" si="1">R17*T17*V17*W17</f>
        <v>0</v>
      </c>
      <c r="Y17" s="109"/>
      <c r="Z17" s="79"/>
      <c r="AA17" s="94"/>
      <c r="AB17" s="3">
        <f>'2번'!N19</f>
        <v>0</v>
      </c>
      <c r="AC17" s="3">
        <f>AC16</f>
        <v>73.5</v>
      </c>
    </row>
    <row r="18" spans="1:29" x14ac:dyDescent="0.4">
      <c r="A18" s="146"/>
      <c r="B18" s="12" t="s">
        <v>9</v>
      </c>
      <c r="C18" s="13"/>
      <c r="D18" s="14"/>
      <c r="E18" s="10"/>
      <c r="F18" s="33" t="s">
        <v>39</v>
      </c>
      <c r="G18" s="102"/>
      <c r="H18" s="103"/>
      <c r="I18" s="104"/>
      <c r="J18" s="231">
        <f>'2번'!I20</f>
        <v>0</v>
      </c>
      <c r="K18" s="233"/>
      <c r="L18" s="109">
        <f>'2번'!J20</f>
        <v>0</v>
      </c>
      <c r="M18" s="109"/>
      <c r="N18" s="109"/>
      <c r="O18" s="109"/>
      <c r="P18" s="109"/>
      <c r="Q18" s="109"/>
      <c r="R18" s="109">
        <f t="shared" si="0"/>
        <v>0</v>
      </c>
      <c r="S18" s="109"/>
      <c r="T18" s="109">
        <v>1</v>
      </c>
      <c r="U18" s="109"/>
      <c r="V18" s="79">
        <f>'2번'!K20</f>
        <v>0</v>
      </c>
      <c r="W18" s="79">
        <f>'2번'!L20</f>
        <v>0</v>
      </c>
      <c r="X18" s="109">
        <f t="shared" si="1"/>
        <v>0</v>
      </c>
      <c r="Y18" s="109"/>
      <c r="Z18" s="79"/>
      <c r="AA18" s="94"/>
      <c r="AB18" s="3">
        <f>'2번'!N20</f>
        <v>0</v>
      </c>
      <c r="AC18" s="3">
        <f t="shared" ref="AC18:AC55" si="2">AC17</f>
        <v>73.5</v>
      </c>
    </row>
    <row r="19" spans="1:29" x14ac:dyDescent="0.4">
      <c r="A19" s="147"/>
      <c r="B19" s="70" t="s">
        <v>69</v>
      </c>
      <c r="C19" s="7"/>
      <c r="D19" s="39" t="s">
        <v>36</v>
      </c>
      <c r="E19" s="12"/>
      <c r="F19" s="34" t="s">
        <v>39</v>
      </c>
      <c r="G19" s="105"/>
      <c r="H19" s="106"/>
      <c r="I19" s="107"/>
      <c r="J19" s="231">
        <f>'2번'!I21</f>
        <v>0</v>
      </c>
      <c r="K19" s="233"/>
      <c r="L19" s="109" t="str">
        <f>'2번'!J21</f>
        <v>외래환자조제복약지도료</v>
      </c>
      <c r="M19" s="109"/>
      <c r="N19" s="109"/>
      <c r="O19" s="109"/>
      <c r="P19" s="109"/>
      <c r="Q19" s="109"/>
      <c r="R19" s="109">
        <f t="shared" si="0"/>
        <v>0</v>
      </c>
      <c r="S19" s="109"/>
      <c r="T19" s="109">
        <v>1</v>
      </c>
      <c r="U19" s="109"/>
      <c r="V19" s="79">
        <f>'2번'!K21</f>
        <v>0</v>
      </c>
      <c r="W19" s="79">
        <f>'2번'!L21</f>
        <v>0</v>
      </c>
      <c r="X19" s="109">
        <f t="shared" si="1"/>
        <v>0</v>
      </c>
      <c r="Y19" s="109"/>
      <c r="Z19" s="79"/>
      <c r="AA19" s="94"/>
      <c r="AB19" s="3">
        <f>'2번'!N21</f>
        <v>0</v>
      </c>
      <c r="AC19" s="3">
        <f t="shared" si="2"/>
        <v>73.5</v>
      </c>
    </row>
    <row r="20" spans="1:29" x14ac:dyDescent="0.4">
      <c r="A20" s="178" t="s">
        <v>12</v>
      </c>
      <c r="B20" s="6" t="s">
        <v>10</v>
      </c>
      <c r="C20" s="7"/>
      <c r="D20" s="96" t="s">
        <v>37</v>
      </c>
      <c r="E20" s="60"/>
      <c r="F20" s="35" t="s">
        <v>39</v>
      </c>
      <c r="G20" s="99"/>
      <c r="H20" s="100"/>
      <c r="I20" s="35" t="s">
        <v>39</v>
      </c>
      <c r="J20" s="231">
        <f>'2번'!I22</f>
        <v>0</v>
      </c>
      <c r="K20" s="233"/>
      <c r="L20" s="109" t="str">
        <f>'2번'!J22</f>
        <v>이무테라정</v>
      </c>
      <c r="M20" s="109"/>
      <c r="N20" s="109"/>
      <c r="O20" s="109"/>
      <c r="P20" s="109"/>
      <c r="Q20" s="109"/>
      <c r="R20" s="109">
        <f t="shared" si="0"/>
        <v>0</v>
      </c>
      <c r="S20" s="109"/>
      <c r="T20" s="109">
        <v>1</v>
      </c>
      <c r="U20" s="109"/>
      <c r="V20" s="79">
        <f>'2번'!K22</f>
        <v>0</v>
      </c>
      <c r="W20" s="79">
        <f>'2번'!L22</f>
        <v>0</v>
      </c>
      <c r="X20" s="109">
        <f t="shared" si="1"/>
        <v>0</v>
      </c>
      <c r="Y20" s="109"/>
      <c r="Z20" s="79"/>
      <c r="AA20" s="94"/>
      <c r="AB20" s="3">
        <f>'2번'!N22</f>
        <v>0</v>
      </c>
      <c r="AC20" s="3">
        <f t="shared" si="2"/>
        <v>73.5</v>
      </c>
    </row>
    <row r="21" spans="1:29" x14ac:dyDescent="0.4">
      <c r="A21" s="179"/>
      <c r="B21" s="6" t="s">
        <v>11</v>
      </c>
      <c r="C21" s="7"/>
      <c r="D21" s="96" t="s">
        <v>37</v>
      </c>
      <c r="E21" s="12"/>
      <c r="F21" s="36" t="s">
        <v>39</v>
      </c>
      <c r="G21" s="105"/>
      <c r="H21" s="106"/>
      <c r="I21" s="36" t="s">
        <v>39</v>
      </c>
      <c r="J21" s="231">
        <f>'2번'!I23</f>
        <v>0</v>
      </c>
      <c r="K21" s="233"/>
      <c r="L21" s="109" t="str">
        <f>'2번'!J23</f>
        <v>니솔딘정</v>
      </c>
      <c r="M21" s="109"/>
      <c r="N21" s="109"/>
      <c r="O21" s="109"/>
      <c r="P21" s="109"/>
      <c r="Q21" s="109"/>
      <c r="R21" s="109">
        <f t="shared" si="0"/>
        <v>0</v>
      </c>
      <c r="S21" s="109"/>
      <c r="T21" s="109">
        <v>1</v>
      </c>
      <c r="U21" s="109"/>
      <c r="V21" s="79">
        <f>'2번'!K23</f>
        <v>0</v>
      </c>
      <c r="W21" s="79">
        <f>'2번'!L23</f>
        <v>0</v>
      </c>
      <c r="X21" s="109">
        <f t="shared" si="1"/>
        <v>0</v>
      </c>
      <c r="Y21" s="109"/>
      <c r="Z21" s="79"/>
      <c r="AA21" s="94"/>
      <c r="AB21" s="3">
        <f>'2번'!N23</f>
        <v>0</v>
      </c>
      <c r="AC21" s="3">
        <f t="shared" si="2"/>
        <v>73.5</v>
      </c>
    </row>
    <row r="22" spans="1:29" x14ac:dyDescent="0.4">
      <c r="A22" s="180"/>
      <c r="B22" s="60" t="s">
        <v>13</v>
      </c>
      <c r="C22" s="61"/>
      <c r="D22" s="41" t="s">
        <v>36</v>
      </c>
      <c r="E22" s="6"/>
      <c r="F22" s="37"/>
      <c r="G22" s="120"/>
      <c r="H22" s="111"/>
      <c r="I22" s="37"/>
      <c r="J22" s="231">
        <f>'2번'!I24</f>
        <v>0</v>
      </c>
      <c r="K22" s="233"/>
      <c r="L22" s="109" t="str">
        <f>'2번'!J24</f>
        <v>소론도정</v>
      </c>
      <c r="M22" s="109"/>
      <c r="N22" s="109"/>
      <c r="O22" s="109"/>
      <c r="P22" s="109"/>
      <c r="Q22" s="109"/>
      <c r="R22" s="109">
        <f t="shared" si="0"/>
        <v>0</v>
      </c>
      <c r="S22" s="109"/>
      <c r="T22" s="109">
        <v>1</v>
      </c>
      <c r="U22" s="109"/>
      <c r="V22" s="79">
        <f>'2번'!K24</f>
        <v>0</v>
      </c>
      <c r="W22" s="79">
        <f>'2번'!L24</f>
        <v>0</v>
      </c>
      <c r="X22" s="109">
        <f t="shared" si="1"/>
        <v>0</v>
      </c>
      <c r="Y22" s="109"/>
      <c r="Z22" s="79"/>
      <c r="AA22" s="94"/>
      <c r="AB22" s="3">
        <f>'2번'!N24</f>
        <v>0</v>
      </c>
      <c r="AC22" s="3">
        <f t="shared" si="2"/>
        <v>73.5</v>
      </c>
    </row>
    <row r="23" spans="1:29" x14ac:dyDescent="0.4">
      <c r="A23" s="178" t="s">
        <v>19</v>
      </c>
      <c r="B23" s="2" t="s">
        <v>68</v>
      </c>
      <c r="C23" s="61"/>
      <c r="D23" s="41" t="s">
        <v>35</v>
      </c>
      <c r="E23" s="60"/>
      <c r="F23" s="35" t="s">
        <v>39</v>
      </c>
      <c r="G23" s="99"/>
      <c r="H23" s="100"/>
      <c r="I23" s="35" t="s">
        <v>39</v>
      </c>
      <c r="J23" s="231">
        <f>'2번'!I25</f>
        <v>0</v>
      </c>
      <c r="K23" s="233"/>
      <c r="L23" s="109" t="str">
        <f>'2번'!J25</f>
        <v>토렌도정</v>
      </c>
      <c r="M23" s="109"/>
      <c r="N23" s="109"/>
      <c r="O23" s="109"/>
      <c r="P23" s="109"/>
      <c r="Q23" s="109"/>
      <c r="R23" s="109">
        <f t="shared" si="0"/>
        <v>0</v>
      </c>
      <c r="S23" s="109"/>
      <c r="T23" s="109">
        <v>1</v>
      </c>
      <c r="U23" s="109"/>
      <c r="V23" s="79">
        <f>'2번'!K25</f>
        <v>0</v>
      </c>
      <c r="W23" s="79">
        <f>'2번'!L25</f>
        <v>0</v>
      </c>
      <c r="X23" s="109">
        <f t="shared" si="1"/>
        <v>0</v>
      </c>
      <c r="Y23" s="109"/>
      <c r="Z23" s="79"/>
      <c r="AA23" s="94"/>
      <c r="AB23" s="3">
        <f>'2번'!N25</f>
        <v>0</v>
      </c>
      <c r="AC23" s="3">
        <f t="shared" si="2"/>
        <v>73.5</v>
      </c>
    </row>
    <row r="24" spans="1:29" x14ac:dyDescent="0.4">
      <c r="A24" s="179"/>
      <c r="B24" s="10" t="s">
        <v>14</v>
      </c>
      <c r="C24" s="11"/>
      <c r="D24" s="42" t="s">
        <v>35</v>
      </c>
      <c r="E24" s="10"/>
      <c r="F24" s="38" t="s">
        <v>39</v>
      </c>
      <c r="G24" s="102"/>
      <c r="H24" s="103"/>
      <c r="I24" s="38" t="s">
        <v>39</v>
      </c>
      <c r="J24" s="231">
        <f>'2번'!I26</f>
        <v>0</v>
      </c>
      <c r="K24" s="233"/>
      <c r="L24" s="109" t="str">
        <f>'2번'!J26</f>
        <v>트리테이스정</v>
      </c>
      <c r="M24" s="109"/>
      <c r="N24" s="109"/>
      <c r="O24" s="109"/>
      <c r="P24" s="109"/>
      <c r="Q24" s="109"/>
      <c r="R24" s="109">
        <f t="shared" si="0"/>
        <v>0</v>
      </c>
      <c r="S24" s="109"/>
      <c r="T24" s="109">
        <v>1</v>
      </c>
      <c r="U24" s="109"/>
      <c r="V24" s="79">
        <f>'2번'!K26</f>
        <v>0</v>
      </c>
      <c r="W24" s="79">
        <f>'2번'!L26</f>
        <v>0</v>
      </c>
      <c r="X24" s="109">
        <f t="shared" si="1"/>
        <v>0</v>
      </c>
      <c r="Y24" s="109"/>
      <c r="Z24" s="79"/>
      <c r="AA24" s="94"/>
      <c r="AB24" s="3">
        <f>'2번'!N26</f>
        <v>0</v>
      </c>
      <c r="AC24" s="3">
        <f t="shared" si="2"/>
        <v>73.5</v>
      </c>
    </row>
    <row r="25" spans="1:29" x14ac:dyDescent="0.4">
      <c r="A25" s="179"/>
      <c r="B25" s="10" t="s">
        <v>16</v>
      </c>
      <c r="C25" s="11"/>
      <c r="D25" s="42" t="s">
        <v>36</v>
      </c>
      <c r="E25" s="10"/>
      <c r="F25" s="38" t="s">
        <v>39</v>
      </c>
      <c r="G25" s="102"/>
      <c r="H25" s="103"/>
      <c r="I25" s="38" t="s">
        <v>39</v>
      </c>
      <c r="J25" s="231">
        <f>'2번'!I27</f>
        <v>0</v>
      </c>
      <c r="K25" s="233"/>
      <c r="L25" s="109">
        <f>'2번'!J27</f>
        <v>0</v>
      </c>
      <c r="M25" s="109"/>
      <c r="N25" s="109"/>
      <c r="O25" s="109"/>
      <c r="P25" s="109"/>
      <c r="Q25" s="109"/>
      <c r="R25" s="109">
        <f t="shared" si="0"/>
        <v>0</v>
      </c>
      <c r="S25" s="109"/>
      <c r="T25" s="109">
        <v>1</v>
      </c>
      <c r="U25" s="109"/>
      <c r="V25" s="79">
        <f>'2번'!K27</f>
        <v>0</v>
      </c>
      <c r="W25" s="79">
        <f>'2번'!L27</f>
        <v>0</v>
      </c>
      <c r="X25" s="109">
        <f t="shared" si="1"/>
        <v>0</v>
      </c>
      <c r="Y25" s="109"/>
      <c r="Z25" s="79"/>
      <c r="AA25" s="94"/>
      <c r="AB25" s="3">
        <f>'2번'!N27</f>
        <v>0</v>
      </c>
      <c r="AC25" s="3">
        <f t="shared" si="2"/>
        <v>73.5</v>
      </c>
    </row>
    <row r="26" spans="1:29" x14ac:dyDescent="0.4">
      <c r="A26" s="179"/>
      <c r="B26" s="10" t="s">
        <v>15</v>
      </c>
      <c r="C26" s="11"/>
      <c r="D26" s="42" t="s">
        <v>36</v>
      </c>
      <c r="E26" s="10"/>
      <c r="F26" s="38" t="s">
        <v>39</v>
      </c>
      <c r="G26" s="102"/>
      <c r="H26" s="103"/>
      <c r="I26" s="38" t="s">
        <v>39</v>
      </c>
      <c r="J26" s="231">
        <f>'2번'!I28</f>
        <v>0</v>
      </c>
      <c r="K26" s="233"/>
      <c r="L26" s="109">
        <f>'2번'!J28</f>
        <v>0</v>
      </c>
      <c r="M26" s="109"/>
      <c r="N26" s="109"/>
      <c r="O26" s="109"/>
      <c r="P26" s="109"/>
      <c r="Q26" s="109"/>
      <c r="R26" s="109">
        <f t="shared" si="0"/>
        <v>0</v>
      </c>
      <c r="S26" s="109"/>
      <c r="T26" s="109">
        <v>1</v>
      </c>
      <c r="U26" s="109"/>
      <c r="V26" s="79">
        <f>'2번'!K28</f>
        <v>0</v>
      </c>
      <c r="W26" s="79">
        <f>'2번'!L28</f>
        <v>0</v>
      </c>
      <c r="X26" s="109">
        <f t="shared" si="1"/>
        <v>0</v>
      </c>
      <c r="Y26" s="109"/>
      <c r="Z26" s="79"/>
      <c r="AA26" s="94"/>
      <c r="AB26" s="3">
        <f>'2번'!N28</f>
        <v>0</v>
      </c>
      <c r="AC26" s="3">
        <f t="shared" si="2"/>
        <v>73.5</v>
      </c>
    </row>
    <row r="27" spans="1:29" x14ac:dyDescent="0.4">
      <c r="A27" s="179"/>
      <c r="B27" s="10" t="s">
        <v>17</v>
      </c>
      <c r="C27" s="11"/>
      <c r="D27" s="42"/>
      <c r="E27" s="10"/>
      <c r="F27" s="38" t="s">
        <v>39</v>
      </c>
      <c r="G27" s="102"/>
      <c r="H27" s="103"/>
      <c r="I27" s="38"/>
      <c r="J27" s="231">
        <f>'2번'!I29</f>
        <v>0</v>
      </c>
      <c r="K27" s="233"/>
      <c r="L27" s="109">
        <f>'2번'!J29</f>
        <v>0</v>
      </c>
      <c r="M27" s="109"/>
      <c r="N27" s="109"/>
      <c r="O27" s="109"/>
      <c r="P27" s="109"/>
      <c r="Q27" s="109"/>
      <c r="R27" s="109">
        <f t="shared" si="0"/>
        <v>0</v>
      </c>
      <c r="S27" s="109"/>
      <c r="T27" s="109">
        <v>1</v>
      </c>
      <c r="U27" s="109"/>
      <c r="V27" s="79">
        <f>'2번'!K29</f>
        <v>0</v>
      </c>
      <c r="W27" s="79">
        <f>'2번'!L29</f>
        <v>0</v>
      </c>
      <c r="X27" s="109">
        <f t="shared" si="1"/>
        <v>0</v>
      </c>
      <c r="Y27" s="109"/>
      <c r="Z27" s="79"/>
      <c r="AA27" s="94"/>
      <c r="AB27" s="3">
        <f>'2번'!N29</f>
        <v>0</v>
      </c>
      <c r="AC27" s="3">
        <f t="shared" si="2"/>
        <v>73.5</v>
      </c>
    </row>
    <row r="28" spans="1:29" x14ac:dyDescent="0.4">
      <c r="A28" s="180"/>
      <c r="B28" s="12" t="s">
        <v>18</v>
      </c>
      <c r="C28" s="13"/>
      <c r="D28" s="39" t="s">
        <v>36</v>
      </c>
      <c r="E28" s="12"/>
      <c r="F28" s="36" t="s">
        <v>39</v>
      </c>
      <c r="G28" s="105"/>
      <c r="H28" s="106"/>
      <c r="I28" s="36" t="s">
        <v>39</v>
      </c>
      <c r="J28" s="231">
        <f>'2번'!I30</f>
        <v>0</v>
      </c>
      <c r="K28" s="233"/>
      <c r="L28" s="109">
        <f>'2번'!J30</f>
        <v>0</v>
      </c>
      <c r="M28" s="109"/>
      <c r="N28" s="109"/>
      <c r="O28" s="109"/>
      <c r="P28" s="109"/>
      <c r="Q28" s="109"/>
      <c r="R28" s="109">
        <f t="shared" si="0"/>
        <v>0</v>
      </c>
      <c r="S28" s="109"/>
      <c r="T28" s="109">
        <v>1</v>
      </c>
      <c r="U28" s="109"/>
      <c r="V28" s="79">
        <f>'2번'!K30</f>
        <v>0</v>
      </c>
      <c r="W28" s="79">
        <f>'2번'!L30</f>
        <v>0</v>
      </c>
      <c r="X28" s="109">
        <f t="shared" si="1"/>
        <v>0</v>
      </c>
      <c r="Y28" s="109"/>
      <c r="Z28" s="79"/>
      <c r="AA28" s="94"/>
      <c r="AB28" s="3">
        <f>'2번'!N30</f>
        <v>0</v>
      </c>
      <c r="AC28" s="3">
        <f t="shared" si="2"/>
        <v>73.5</v>
      </c>
    </row>
    <row r="29" spans="1:29" x14ac:dyDescent="0.4">
      <c r="A29" s="15" t="s">
        <v>20</v>
      </c>
      <c r="B29" s="93" t="s">
        <v>72</v>
      </c>
      <c r="C29" s="7"/>
      <c r="D29" s="40" t="s">
        <v>36</v>
      </c>
      <c r="E29" s="60"/>
      <c r="F29" s="35" t="s">
        <v>39</v>
      </c>
      <c r="G29" s="99"/>
      <c r="H29" s="100"/>
      <c r="I29" s="35" t="s">
        <v>39</v>
      </c>
      <c r="J29" s="231">
        <f>'2번'!I31</f>
        <v>0</v>
      </c>
      <c r="K29" s="233"/>
      <c r="L29" s="109">
        <f>'2번'!J31</f>
        <v>0</v>
      </c>
      <c r="M29" s="109"/>
      <c r="N29" s="109"/>
      <c r="O29" s="109"/>
      <c r="P29" s="109"/>
      <c r="Q29" s="109"/>
      <c r="R29" s="109">
        <f t="shared" si="0"/>
        <v>0</v>
      </c>
      <c r="S29" s="109"/>
      <c r="T29" s="109">
        <v>1</v>
      </c>
      <c r="U29" s="109"/>
      <c r="V29" s="79">
        <f>'2번'!K31</f>
        <v>0</v>
      </c>
      <c r="W29" s="79">
        <f>'2번'!L31</f>
        <v>0</v>
      </c>
      <c r="X29" s="109">
        <f t="shared" si="1"/>
        <v>0</v>
      </c>
      <c r="Y29" s="109"/>
      <c r="Z29" s="79"/>
      <c r="AA29" s="94"/>
      <c r="AB29" s="3">
        <f>'2번'!N31</f>
        <v>0</v>
      </c>
      <c r="AC29" s="3">
        <f t="shared" si="2"/>
        <v>73.5</v>
      </c>
    </row>
    <row r="30" spans="1:29" x14ac:dyDescent="0.4">
      <c r="A30" s="17" t="s">
        <v>21</v>
      </c>
      <c r="B30" s="6" t="s">
        <v>72</v>
      </c>
      <c r="C30" s="7"/>
      <c r="D30" s="40" t="s">
        <v>38</v>
      </c>
      <c r="E30" s="10"/>
      <c r="F30" s="38" t="s">
        <v>39</v>
      </c>
      <c r="G30" s="183"/>
      <c r="H30" s="103"/>
      <c r="I30" s="38" t="s">
        <v>39</v>
      </c>
      <c r="J30" s="231" t="str">
        <f>'2번'!I32</f>
        <v>C2200</v>
      </c>
      <c r="K30" s="233"/>
      <c r="L30" s="109" t="str">
        <f>'2번'!J32</f>
        <v>총단백정량</v>
      </c>
      <c r="M30" s="109"/>
      <c r="N30" s="109"/>
      <c r="O30" s="109"/>
      <c r="P30" s="109"/>
      <c r="Q30" s="109"/>
      <c r="R30" s="109">
        <f t="shared" si="0"/>
        <v>1302</v>
      </c>
      <c r="S30" s="109"/>
      <c r="T30" s="109">
        <v>1</v>
      </c>
      <c r="U30" s="109"/>
      <c r="V30" s="79">
        <f>'2번'!K32</f>
        <v>1</v>
      </c>
      <c r="W30" s="79">
        <f>'2번'!L32</f>
        <v>1</v>
      </c>
      <c r="X30" s="109">
        <f t="shared" si="1"/>
        <v>1302</v>
      </c>
      <c r="Y30" s="109"/>
      <c r="Z30" s="79"/>
      <c r="AA30" s="94"/>
      <c r="AB30" s="3">
        <f>'2번'!N32</f>
        <v>17.71</v>
      </c>
      <c r="AC30" s="3">
        <f t="shared" si="2"/>
        <v>73.5</v>
      </c>
    </row>
    <row r="31" spans="1:29" x14ac:dyDescent="0.4">
      <c r="A31" s="18" t="s">
        <v>22</v>
      </c>
      <c r="B31" s="6" t="s">
        <v>72</v>
      </c>
      <c r="C31" s="7"/>
      <c r="D31" s="40" t="s">
        <v>38</v>
      </c>
      <c r="E31" s="12"/>
      <c r="F31" s="36" t="s">
        <v>39</v>
      </c>
      <c r="G31" s="105"/>
      <c r="H31" s="106"/>
      <c r="I31" s="36" t="s">
        <v>39</v>
      </c>
      <c r="J31" s="231" t="str">
        <f>'2번'!I33</f>
        <v>C2210</v>
      </c>
      <c r="K31" s="233"/>
      <c r="L31" s="109" t="str">
        <f>'2번'!J33</f>
        <v>알부민</v>
      </c>
      <c r="M31" s="109"/>
      <c r="N31" s="109"/>
      <c r="O31" s="109"/>
      <c r="P31" s="109"/>
      <c r="Q31" s="109"/>
      <c r="R31" s="109">
        <f t="shared" si="0"/>
        <v>1650</v>
      </c>
      <c r="S31" s="109"/>
      <c r="T31" s="109">
        <v>1</v>
      </c>
      <c r="U31" s="109"/>
      <c r="V31" s="79">
        <f>'2번'!K33</f>
        <v>1</v>
      </c>
      <c r="W31" s="79">
        <f>'2번'!L33</f>
        <v>1</v>
      </c>
      <c r="X31" s="109">
        <f t="shared" si="1"/>
        <v>1650</v>
      </c>
      <c r="Y31" s="109"/>
      <c r="Z31" s="79"/>
      <c r="AA31" s="94"/>
      <c r="AB31" s="3">
        <f>'2번'!N33</f>
        <v>22.45</v>
      </c>
      <c r="AC31" s="3">
        <f t="shared" si="2"/>
        <v>73.5</v>
      </c>
    </row>
    <row r="32" spans="1:29" x14ac:dyDescent="0.4">
      <c r="A32" s="181" t="s">
        <v>23</v>
      </c>
      <c r="B32" s="77" t="s">
        <v>25</v>
      </c>
      <c r="C32" s="61"/>
      <c r="D32" s="41" t="s">
        <v>38</v>
      </c>
      <c r="E32" s="52"/>
      <c r="F32" s="35" t="s">
        <v>39</v>
      </c>
      <c r="G32" s="204"/>
      <c r="H32" s="126"/>
      <c r="I32" s="35" t="s">
        <v>39</v>
      </c>
      <c r="J32" s="231" t="str">
        <f>'2번'!I34</f>
        <v>B2602</v>
      </c>
      <c r="K32" s="233"/>
      <c r="L32" s="109" t="str">
        <f>'2번'!J34</f>
        <v>포스파타제(알칼리)</v>
      </c>
      <c r="M32" s="109"/>
      <c r="N32" s="109"/>
      <c r="O32" s="109"/>
      <c r="P32" s="109"/>
      <c r="Q32" s="109"/>
      <c r="R32" s="109">
        <f t="shared" si="0"/>
        <v>1477</v>
      </c>
      <c r="S32" s="109"/>
      <c r="T32" s="109">
        <v>1</v>
      </c>
      <c r="U32" s="109"/>
      <c r="V32" s="79">
        <f>'2번'!K34</f>
        <v>1</v>
      </c>
      <c r="W32" s="79">
        <f>'2번'!L34</f>
        <v>1</v>
      </c>
      <c r="X32" s="109">
        <f t="shared" si="1"/>
        <v>1477</v>
      </c>
      <c r="Y32" s="109"/>
      <c r="Z32" s="79"/>
      <c r="AA32" s="94"/>
      <c r="AB32" s="3">
        <f>'2번'!N34</f>
        <v>20.09</v>
      </c>
      <c r="AC32" s="3">
        <f t="shared" si="2"/>
        <v>73.5</v>
      </c>
    </row>
    <row r="33" spans="1:29" x14ac:dyDescent="0.4">
      <c r="A33" s="182"/>
      <c r="B33" s="12" t="s">
        <v>26</v>
      </c>
      <c r="C33" s="13"/>
      <c r="D33" s="39" t="s">
        <v>36</v>
      </c>
      <c r="E33" s="12"/>
      <c r="F33" s="36" t="s">
        <v>39</v>
      </c>
      <c r="G33" s="105"/>
      <c r="H33" s="106"/>
      <c r="I33" s="36" t="s">
        <v>39</v>
      </c>
      <c r="J33" s="231" t="str">
        <f>'2번'!I35</f>
        <v>B2570</v>
      </c>
      <c r="K33" s="233"/>
      <c r="L33" s="109" t="str">
        <f>'2번'!J35</f>
        <v>AST(SGOT)</v>
      </c>
      <c r="M33" s="109"/>
      <c r="N33" s="109"/>
      <c r="O33" s="109"/>
      <c r="P33" s="109"/>
      <c r="Q33" s="109"/>
      <c r="R33" s="109">
        <f t="shared" si="0"/>
        <v>1733</v>
      </c>
      <c r="S33" s="109"/>
      <c r="T33" s="109">
        <v>1</v>
      </c>
      <c r="U33" s="109"/>
      <c r="V33" s="79">
        <f>'2번'!K35</f>
        <v>1</v>
      </c>
      <c r="W33" s="79">
        <f>'2번'!L35</f>
        <v>1</v>
      </c>
      <c r="X33" s="109">
        <f t="shared" si="1"/>
        <v>1733</v>
      </c>
      <c r="Y33" s="109"/>
      <c r="Z33" s="79"/>
      <c r="AA33" s="94"/>
      <c r="AB33" s="3">
        <f>'2번'!N35</f>
        <v>23.58</v>
      </c>
      <c r="AC33" s="3">
        <f t="shared" si="2"/>
        <v>73.5</v>
      </c>
    </row>
    <row r="34" spans="1:29" x14ac:dyDescent="0.4">
      <c r="A34" s="151" t="s">
        <v>24</v>
      </c>
      <c r="B34" s="60" t="s">
        <v>27</v>
      </c>
      <c r="C34" s="61">
        <v>8</v>
      </c>
      <c r="D34" s="41" t="s">
        <v>38</v>
      </c>
      <c r="E34" s="60"/>
      <c r="F34" s="35" t="s">
        <v>39</v>
      </c>
      <c r="G34" s="226">
        <f>SUM(X30:Y37)</f>
        <v>18824</v>
      </c>
      <c r="H34" s="100"/>
      <c r="I34" s="35" t="s">
        <v>39</v>
      </c>
      <c r="J34" s="231" t="str">
        <f>'2번'!I36</f>
        <v>B2580</v>
      </c>
      <c r="K34" s="233"/>
      <c r="L34" s="109" t="str">
        <f>'2번'!J36</f>
        <v>ALT(SGPT)</v>
      </c>
      <c r="M34" s="109"/>
      <c r="N34" s="109"/>
      <c r="O34" s="109"/>
      <c r="P34" s="109"/>
      <c r="Q34" s="109"/>
      <c r="R34" s="109">
        <f t="shared" si="0"/>
        <v>1691</v>
      </c>
      <c r="S34" s="109"/>
      <c r="T34" s="109">
        <v>1</v>
      </c>
      <c r="U34" s="109"/>
      <c r="V34" s="79">
        <f>'2번'!K36</f>
        <v>1</v>
      </c>
      <c r="W34" s="79">
        <f>'2번'!L36</f>
        <v>1</v>
      </c>
      <c r="X34" s="109">
        <f t="shared" si="1"/>
        <v>1691</v>
      </c>
      <c r="Y34" s="109"/>
      <c r="Z34" s="79"/>
      <c r="AA34" s="94"/>
      <c r="AB34" s="3">
        <f>'2번'!N36</f>
        <v>23.01</v>
      </c>
      <c r="AC34" s="3">
        <f t="shared" si="2"/>
        <v>73.5</v>
      </c>
    </row>
    <row r="35" spans="1:29" x14ac:dyDescent="0.4">
      <c r="A35" s="152"/>
      <c r="B35" s="71" t="s">
        <v>28</v>
      </c>
      <c r="C35" s="11"/>
      <c r="D35" s="42"/>
      <c r="E35" s="10"/>
      <c r="F35" s="38" t="s">
        <v>39</v>
      </c>
      <c r="G35" s="102"/>
      <c r="H35" s="103"/>
      <c r="I35" s="38"/>
      <c r="J35" s="231" t="str">
        <f>'2번'!I37</f>
        <v>C2411</v>
      </c>
      <c r="K35" s="233"/>
      <c r="L35" s="109" t="str">
        <f>'2번'!J37</f>
        <v>콜레스트롤정량(총콜레스트롤)</v>
      </c>
      <c r="M35" s="109"/>
      <c r="N35" s="109"/>
      <c r="O35" s="109"/>
      <c r="P35" s="109"/>
      <c r="Q35" s="109"/>
      <c r="R35" s="109">
        <f t="shared" si="0"/>
        <v>1618</v>
      </c>
      <c r="S35" s="109"/>
      <c r="T35" s="109">
        <v>1</v>
      </c>
      <c r="U35" s="109"/>
      <c r="V35" s="79">
        <f>'2번'!K37</f>
        <v>1</v>
      </c>
      <c r="W35" s="79">
        <f>'2번'!L37</f>
        <v>1</v>
      </c>
      <c r="X35" s="109">
        <f t="shared" si="1"/>
        <v>1618</v>
      </c>
      <c r="Y35" s="109"/>
      <c r="Z35" s="79"/>
      <c r="AA35" s="94"/>
      <c r="AB35" s="3">
        <f>'2번'!N37</f>
        <v>22.02</v>
      </c>
      <c r="AC35" s="3">
        <f t="shared" si="2"/>
        <v>73.5</v>
      </c>
    </row>
    <row r="36" spans="1:29" x14ac:dyDescent="0.4">
      <c r="A36" s="153"/>
      <c r="B36" s="10" t="s">
        <v>29</v>
      </c>
      <c r="C36" s="11"/>
      <c r="D36" s="42" t="s">
        <v>38</v>
      </c>
      <c r="E36" s="12"/>
      <c r="F36" s="36" t="s">
        <v>39</v>
      </c>
      <c r="G36" s="105"/>
      <c r="H36" s="106"/>
      <c r="I36" s="36"/>
      <c r="J36" s="231" t="str">
        <f>'2번'!I38</f>
        <v>C2443</v>
      </c>
      <c r="K36" s="233"/>
      <c r="L36" s="109" t="str">
        <f>'2번'!J38</f>
        <v>지질(트리그리세라이드)</v>
      </c>
      <c r="M36" s="109"/>
      <c r="N36" s="109"/>
      <c r="O36" s="109"/>
      <c r="P36" s="109"/>
      <c r="Q36" s="109"/>
      <c r="R36" s="109">
        <f t="shared" si="0"/>
        <v>3446</v>
      </c>
      <c r="S36" s="109"/>
      <c r="T36" s="109">
        <v>1</v>
      </c>
      <c r="U36" s="109"/>
      <c r="V36" s="79">
        <f>'2번'!K38</f>
        <v>1</v>
      </c>
      <c r="W36" s="79">
        <f>'2번'!L38</f>
        <v>1</v>
      </c>
      <c r="X36" s="109">
        <f t="shared" si="1"/>
        <v>3446</v>
      </c>
      <c r="Y36" s="109"/>
      <c r="Z36" s="79"/>
      <c r="AA36" s="94"/>
      <c r="AB36" s="3">
        <f>'2번'!N38</f>
        <v>46.89</v>
      </c>
      <c r="AC36" s="3">
        <f t="shared" si="2"/>
        <v>73.5</v>
      </c>
    </row>
    <row r="37" spans="1:29" x14ac:dyDescent="0.4">
      <c r="A37" s="154" t="s">
        <v>76</v>
      </c>
      <c r="B37" s="60" t="s">
        <v>30</v>
      </c>
      <c r="C37" s="61"/>
      <c r="D37" s="41" t="s">
        <v>38</v>
      </c>
      <c r="E37" s="60"/>
      <c r="F37" s="35" t="s">
        <v>39</v>
      </c>
      <c r="G37" s="99"/>
      <c r="H37" s="100"/>
      <c r="I37" s="35" t="s">
        <v>39</v>
      </c>
      <c r="J37" s="231" t="str">
        <f>'2번'!I39</f>
        <v>C2420</v>
      </c>
      <c r="K37" s="233"/>
      <c r="L37" s="109" t="str">
        <f>'2번'!J39</f>
        <v>HDL 콜레스트롤</v>
      </c>
      <c r="M37" s="109"/>
      <c r="N37" s="109"/>
      <c r="O37" s="109"/>
      <c r="P37" s="109"/>
      <c r="Q37" s="109"/>
      <c r="R37" s="109">
        <f t="shared" si="0"/>
        <v>5907</v>
      </c>
      <c r="S37" s="109"/>
      <c r="T37" s="109">
        <v>1</v>
      </c>
      <c r="U37" s="109"/>
      <c r="V37" s="79">
        <f>'2번'!K39</f>
        <v>1</v>
      </c>
      <c r="W37" s="79">
        <f>'2번'!L39</f>
        <v>1</v>
      </c>
      <c r="X37" s="109">
        <f t="shared" si="1"/>
        <v>5907</v>
      </c>
      <c r="Y37" s="109"/>
      <c r="Z37" s="79"/>
      <c r="AA37" s="94"/>
      <c r="AB37" s="3">
        <f>'2번'!N39</f>
        <v>80.37</v>
      </c>
      <c r="AC37" s="3">
        <f t="shared" si="2"/>
        <v>73.5</v>
      </c>
    </row>
    <row r="38" spans="1:29" x14ac:dyDescent="0.4">
      <c r="A38" s="155"/>
      <c r="B38" s="12" t="s">
        <v>31</v>
      </c>
      <c r="C38" s="13"/>
      <c r="D38" s="39" t="s">
        <v>38</v>
      </c>
      <c r="E38" s="12"/>
      <c r="F38" s="36" t="s">
        <v>39</v>
      </c>
      <c r="G38" s="105"/>
      <c r="H38" s="106"/>
      <c r="I38" s="36" t="s">
        <v>39</v>
      </c>
      <c r="J38" s="231" t="str">
        <f>'2번'!I40</f>
        <v>C2461</v>
      </c>
      <c r="K38" s="233"/>
      <c r="L38" s="109" t="str">
        <f>'2번'!J40</f>
        <v>아포지단백A</v>
      </c>
      <c r="M38" s="109"/>
      <c r="N38" s="109"/>
      <c r="O38" s="109"/>
      <c r="P38" s="109"/>
      <c r="Q38" s="109"/>
      <c r="R38" s="109">
        <f t="shared" si="0"/>
        <v>0</v>
      </c>
      <c r="S38" s="109"/>
      <c r="T38" s="109">
        <v>1</v>
      </c>
      <c r="U38" s="109"/>
      <c r="V38" s="79">
        <f>'2번'!K40</f>
        <v>0</v>
      </c>
      <c r="W38" s="79">
        <f>'2번'!L40</f>
        <v>0</v>
      </c>
      <c r="X38" s="109">
        <f t="shared" si="1"/>
        <v>0</v>
      </c>
      <c r="Y38" s="109"/>
      <c r="Z38" s="79"/>
      <c r="AA38" s="94"/>
      <c r="AB38" s="3">
        <f>'2번'!N40</f>
        <v>0</v>
      </c>
      <c r="AC38" s="3">
        <f t="shared" si="2"/>
        <v>73.5</v>
      </c>
    </row>
    <row r="39" spans="1:29" x14ac:dyDescent="0.4">
      <c r="A39" s="175" t="s">
        <v>81</v>
      </c>
      <c r="B39" s="6" t="s">
        <v>33</v>
      </c>
      <c r="C39" s="7"/>
      <c r="D39" s="40" t="s">
        <v>36</v>
      </c>
      <c r="E39" s="6"/>
      <c r="F39" s="37" t="s">
        <v>39</v>
      </c>
      <c r="G39" s="110"/>
      <c r="H39" s="111"/>
      <c r="I39" s="37" t="s">
        <v>39</v>
      </c>
      <c r="J39" s="231" t="str">
        <f>'2번'!I41</f>
        <v>C2462</v>
      </c>
      <c r="K39" s="233"/>
      <c r="L39" s="109" t="str">
        <f>'2번'!J41</f>
        <v>아포지단백B</v>
      </c>
      <c r="M39" s="109"/>
      <c r="N39" s="109"/>
      <c r="O39" s="109"/>
      <c r="P39" s="109"/>
      <c r="Q39" s="109"/>
      <c r="R39" s="109">
        <f t="shared" si="0"/>
        <v>0</v>
      </c>
      <c r="S39" s="109"/>
      <c r="T39" s="109">
        <v>1</v>
      </c>
      <c r="U39" s="109"/>
      <c r="V39" s="79">
        <f>'2번'!K41</f>
        <v>0</v>
      </c>
      <c r="W39" s="79">
        <f>'2번'!L41</f>
        <v>0</v>
      </c>
      <c r="X39" s="109">
        <f t="shared" si="1"/>
        <v>0</v>
      </c>
      <c r="Y39" s="109"/>
      <c r="Z39" s="79"/>
      <c r="AA39" s="94"/>
      <c r="AB39" s="3">
        <f>'2번'!N41</f>
        <v>0</v>
      </c>
      <c r="AC39" s="3">
        <f t="shared" si="2"/>
        <v>73.5</v>
      </c>
    </row>
    <row r="40" spans="1:29" x14ac:dyDescent="0.4">
      <c r="A40" s="176"/>
      <c r="B40" s="6" t="s">
        <v>79</v>
      </c>
      <c r="C40" s="7"/>
      <c r="D40" s="40" t="s">
        <v>36</v>
      </c>
      <c r="E40" s="6"/>
      <c r="F40" s="37" t="s">
        <v>39</v>
      </c>
      <c r="G40" s="110"/>
      <c r="H40" s="111"/>
      <c r="I40" s="37" t="s">
        <v>39</v>
      </c>
      <c r="J40" s="231">
        <f>'2번'!I42</f>
        <v>0</v>
      </c>
      <c r="K40" s="233"/>
      <c r="L40" s="109"/>
      <c r="M40" s="109"/>
      <c r="N40" s="109"/>
      <c r="O40" s="109"/>
      <c r="P40" s="109"/>
      <c r="Q40" s="109"/>
      <c r="R40" s="109">
        <f t="shared" si="0"/>
        <v>0</v>
      </c>
      <c r="S40" s="109"/>
      <c r="T40" s="109">
        <v>1</v>
      </c>
      <c r="U40" s="109"/>
      <c r="V40" s="79"/>
      <c r="W40" s="79"/>
      <c r="X40" s="109">
        <f t="shared" si="1"/>
        <v>0</v>
      </c>
      <c r="Y40" s="109"/>
      <c r="Z40" s="79"/>
      <c r="AA40" s="94"/>
      <c r="AC40" s="3">
        <f t="shared" si="2"/>
        <v>73.5</v>
      </c>
    </row>
    <row r="41" spans="1:29" x14ac:dyDescent="0.4">
      <c r="A41" s="177"/>
      <c r="B41" s="60" t="s">
        <v>80</v>
      </c>
      <c r="C41" s="61"/>
      <c r="D41" s="41" t="s">
        <v>36</v>
      </c>
      <c r="E41" s="60"/>
      <c r="F41" s="35" t="s">
        <v>39</v>
      </c>
      <c r="G41" s="99"/>
      <c r="H41" s="100"/>
      <c r="I41" s="35" t="s">
        <v>39</v>
      </c>
      <c r="J41" s="231">
        <f>'2번'!I43</f>
        <v>0</v>
      </c>
      <c r="K41" s="233"/>
      <c r="L41" s="109"/>
      <c r="M41" s="109"/>
      <c r="N41" s="109"/>
      <c r="O41" s="109"/>
      <c r="P41" s="109"/>
      <c r="Q41" s="109"/>
      <c r="R41" s="109">
        <f t="shared" si="0"/>
        <v>0</v>
      </c>
      <c r="S41" s="109"/>
      <c r="T41" s="109">
        <v>1</v>
      </c>
      <c r="U41" s="109"/>
      <c r="V41" s="79"/>
      <c r="W41" s="79"/>
      <c r="X41" s="109">
        <f t="shared" si="1"/>
        <v>0</v>
      </c>
      <c r="Y41" s="109"/>
      <c r="Z41" s="79"/>
      <c r="AA41" s="94"/>
      <c r="AC41" s="3">
        <f t="shared" si="2"/>
        <v>73.5</v>
      </c>
    </row>
    <row r="42" spans="1:29" x14ac:dyDescent="0.4">
      <c r="A42" s="114" t="s">
        <v>144</v>
      </c>
      <c r="B42" s="60" t="s">
        <v>145</v>
      </c>
      <c r="C42" s="61"/>
      <c r="D42" s="43" t="s">
        <v>116</v>
      </c>
      <c r="E42" s="60"/>
      <c r="F42" s="35" t="s">
        <v>39</v>
      </c>
      <c r="G42" s="99"/>
      <c r="H42" s="100"/>
      <c r="I42" s="35"/>
      <c r="J42" s="231">
        <f>'2번'!I44</f>
        <v>0</v>
      </c>
      <c r="K42" s="233"/>
      <c r="L42" s="109"/>
      <c r="M42" s="109"/>
      <c r="N42" s="109"/>
      <c r="O42" s="109"/>
      <c r="P42" s="109"/>
      <c r="Q42" s="109"/>
      <c r="R42" s="109">
        <f t="shared" si="0"/>
        <v>0</v>
      </c>
      <c r="S42" s="109"/>
      <c r="T42" s="109">
        <v>1</v>
      </c>
      <c r="U42" s="109"/>
      <c r="V42" s="79"/>
      <c r="W42" s="79"/>
      <c r="X42" s="109">
        <f t="shared" si="1"/>
        <v>0</v>
      </c>
      <c r="Y42" s="109"/>
      <c r="Z42" s="79"/>
      <c r="AA42" s="94"/>
      <c r="AC42" s="3">
        <f t="shared" si="2"/>
        <v>73.5</v>
      </c>
    </row>
    <row r="43" spans="1:29" x14ac:dyDescent="0.4">
      <c r="A43" s="115"/>
      <c r="B43" s="60" t="s">
        <v>146</v>
      </c>
      <c r="C43" s="61"/>
      <c r="D43" s="43"/>
      <c r="E43" s="60"/>
      <c r="F43" s="35"/>
      <c r="G43" s="120"/>
      <c r="H43" s="111"/>
      <c r="I43" s="35"/>
      <c r="J43" s="231">
        <f>'2번'!I45</f>
        <v>0</v>
      </c>
      <c r="K43" s="233"/>
      <c r="L43" s="109"/>
      <c r="M43" s="109"/>
      <c r="N43" s="109"/>
      <c r="O43" s="109"/>
      <c r="P43" s="109"/>
      <c r="Q43" s="109"/>
      <c r="R43" s="109">
        <f t="shared" si="0"/>
        <v>0</v>
      </c>
      <c r="S43" s="109"/>
      <c r="T43" s="109">
        <v>1</v>
      </c>
      <c r="U43" s="109"/>
      <c r="V43" s="79"/>
      <c r="W43" s="79"/>
      <c r="X43" s="109">
        <f t="shared" si="1"/>
        <v>0</v>
      </c>
      <c r="Y43" s="109"/>
      <c r="Z43" s="79"/>
      <c r="AA43" s="94"/>
      <c r="AC43" s="3">
        <f t="shared" si="2"/>
        <v>73.5</v>
      </c>
    </row>
    <row r="44" spans="1:29" x14ac:dyDescent="0.4">
      <c r="A44" s="116" t="s">
        <v>147</v>
      </c>
      <c r="B44" s="72" t="s">
        <v>82</v>
      </c>
      <c r="C44" s="73"/>
      <c r="D44" s="74"/>
      <c r="E44" s="72"/>
      <c r="F44" s="75" t="s">
        <v>39</v>
      </c>
      <c r="G44" s="118"/>
      <c r="H44" s="119"/>
      <c r="I44" s="75" t="s">
        <v>39</v>
      </c>
      <c r="J44" s="231"/>
      <c r="K44" s="233"/>
      <c r="L44" s="109"/>
      <c r="M44" s="109"/>
      <c r="N44" s="109"/>
      <c r="O44" s="109"/>
      <c r="P44" s="109"/>
      <c r="Q44" s="109"/>
      <c r="R44" s="109">
        <f t="shared" si="0"/>
        <v>0</v>
      </c>
      <c r="S44" s="109"/>
      <c r="T44" s="109">
        <v>1</v>
      </c>
      <c r="U44" s="109"/>
      <c r="V44" s="79"/>
      <c r="W44" s="79"/>
      <c r="X44" s="109">
        <f t="shared" si="1"/>
        <v>0</v>
      </c>
      <c r="Y44" s="109"/>
      <c r="Z44" s="79"/>
      <c r="AA44" s="94"/>
      <c r="AC44" s="3">
        <f t="shared" si="2"/>
        <v>73.5</v>
      </c>
    </row>
    <row r="45" spans="1:29" x14ac:dyDescent="0.4">
      <c r="A45" s="117"/>
      <c r="B45" s="72" t="s">
        <v>83</v>
      </c>
      <c r="C45" s="73"/>
      <c r="D45" s="74"/>
      <c r="E45" s="72"/>
      <c r="F45" s="75" t="s">
        <v>39</v>
      </c>
      <c r="G45" s="118"/>
      <c r="H45" s="119"/>
      <c r="I45" s="75" t="s">
        <v>39</v>
      </c>
      <c r="J45" s="231"/>
      <c r="K45" s="233"/>
      <c r="L45" s="109"/>
      <c r="M45" s="109"/>
      <c r="N45" s="109"/>
      <c r="O45" s="109"/>
      <c r="P45" s="109"/>
      <c r="Q45" s="109"/>
      <c r="R45" s="109">
        <f t="shared" si="0"/>
        <v>0</v>
      </c>
      <c r="S45" s="109"/>
      <c r="T45" s="109">
        <v>1</v>
      </c>
      <c r="U45" s="109"/>
      <c r="V45" s="79"/>
      <c r="W45" s="79"/>
      <c r="X45" s="109">
        <f t="shared" si="1"/>
        <v>0</v>
      </c>
      <c r="Y45" s="109"/>
      <c r="Z45" s="79"/>
      <c r="AA45" s="94"/>
      <c r="AC45" s="3">
        <f t="shared" si="2"/>
        <v>73.5</v>
      </c>
    </row>
    <row r="46" spans="1:29" x14ac:dyDescent="0.4">
      <c r="A46" s="117"/>
      <c r="B46" s="72" t="s">
        <v>84</v>
      </c>
      <c r="C46" s="73"/>
      <c r="D46" s="74"/>
      <c r="E46" s="72"/>
      <c r="F46" s="76" t="s">
        <v>39</v>
      </c>
      <c r="G46" s="118"/>
      <c r="H46" s="119"/>
      <c r="I46" s="76" t="s">
        <v>39</v>
      </c>
      <c r="J46" s="231"/>
      <c r="K46" s="233"/>
      <c r="L46" s="109"/>
      <c r="M46" s="109"/>
      <c r="N46" s="109"/>
      <c r="O46" s="109"/>
      <c r="P46" s="109"/>
      <c r="Q46" s="109"/>
      <c r="R46" s="109">
        <f t="shared" si="0"/>
        <v>0</v>
      </c>
      <c r="S46" s="109"/>
      <c r="T46" s="109">
        <v>1</v>
      </c>
      <c r="U46" s="109"/>
      <c r="V46" s="79"/>
      <c r="W46" s="79"/>
      <c r="X46" s="109">
        <f t="shared" si="1"/>
        <v>0</v>
      </c>
      <c r="Y46" s="109"/>
      <c r="Z46" s="79"/>
      <c r="AA46" s="94"/>
      <c r="AC46" s="3">
        <f t="shared" si="2"/>
        <v>73.5</v>
      </c>
    </row>
    <row r="47" spans="1:29" x14ac:dyDescent="0.4">
      <c r="A47" s="116" t="s">
        <v>148</v>
      </c>
      <c r="B47" s="72" t="s">
        <v>82</v>
      </c>
      <c r="C47" s="73"/>
      <c r="D47" s="74"/>
      <c r="E47" s="72"/>
      <c r="F47" s="75" t="s">
        <v>39</v>
      </c>
      <c r="G47" s="118"/>
      <c r="H47" s="119"/>
      <c r="I47" s="75" t="s">
        <v>39</v>
      </c>
      <c r="J47" s="231"/>
      <c r="K47" s="233"/>
      <c r="L47" s="109"/>
      <c r="M47" s="109"/>
      <c r="N47" s="109"/>
      <c r="O47" s="109"/>
      <c r="P47" s="109"/>
      <c r="Q47" s="109"/>
      <c r="R47" s="109">
        <f t="shared" si="0"/>
        <v>0</v>
      </c>
      <c r="S47" s="109"/>
      <c r="T47" s="109">
        <v>1</v>
      </c>
      <c r="U47" s="109"/>
      <c r="V47" s="79"/>
      <c r="W47" s="79"/>
      <c r="X47" s="109">
        <f t="shared" si="1"/>
        <v>0</v>
      </c>
      <c r="Y47" s="109"/>
      <c r="Z47" s="79"/>
      <c r="AA47" s="94"/>
      <c r="AC47" s="3">
        <f t="shared" si="2"/>
        <v>73.5</v>
      </c>
    </row>
    <row r="48" spans="1:29" x14ac:dyDescent="0.4">
      <c r="A48" s="117"/>
      <c r="B48" s="72" t="s">
        <v>83</v>
      </c>
      <c r="C48" s="73"/>
      <c r="D48" s="74"/>
      <c r="E48" s="72"/>
      <c r="F48" s="75" t="s">
        <v>39</v>
      </c>
      <c r="G48" s="118"/>
      <c r="H48" s="119"/>
      <c r="I48" s="75" t="s">
        <v>39</v>
      </c>
      <c r="J48" s="231"/>
      <c r="K48" s="233"/>
      <c r="L48" s="109"/>
      <c r="M48" s="109"/>
      <c r="N48" s="109"/>
      <c r="O48" s="109"/>
      <c r="P48" s="109"/>
      <c r="Q48" s="109"/>
      <c r="R48" s="109">
        <f t="shared" si="0"/>
        <v>0</v>
      </c>
      <c r="S48" s="109"/>
      <c r="T48" s="109">
        <v>1</v>
      </c>
      <c r="U48" s="109"/>
      <c r="V48" s="79"/>
      <c r="W48" s="79"/>
      <c r="X48" s="109">
        <f t="shared" si="1"/>
        <v>0</v>
      </c>
      <c r="Y48" s="109"/>
      <c r="Z48" s="79"/>
      <c r="AA48" s="94"/>
      <c r="AC48" s="3">
        <f t="shared" si="2"/>
        <v>73.5</v>
      </c>
    </row>
    <row r="49" spans="1:29" x14ac:dyDescent="0.4">
      <c r="A49" s="117"/>
      <c r="B49" s="72" t="s">
        <v>84</v>
      </c>
      <c r="C49" s="73"/>
      <c r="D49" s="74"/>
      <c r="E49" s="72"/>
      <c r="F49" s="76" t="s">
        <v>39</v>
      </c>
      <c r="G49" s="118"/>
      <c r="H49" s="119"/>
      <c r="I49" s="76" t="s">
        <v>39</v>
      </c>
      <c r="J49" s="231"/>
      <c r="K49" s="233"/>
      <c r="L49" s="109"/>
      <c r="M49" s="109"/>
      <c r="N49" s="109"/>
      <c r="O49" s="109"/>
      <c r="P49" s="109"/>
      <c r="Q49" s="109"/>
      <c r="R49" s="109">
        <f t="shared" si="0"/>
        <v>0</v>
      </c>
      <c r="S49" s="109"/>
      <c r="T49" s="109">
        <v>1</v>
      </c>
      <c r="U49" s="109"/>
      <c r="V49" s="79"/>
      <c r="W49" s="79"/>
      <c r="X49" s="109">
        <f t="shared" si="1"/>
        <v>0</v>
      </c>
      <c r="Y49" s="109"/>
      <c r="Z49" s="79"/>
      <c r="AA49" s="94"/>
      <c r="AC49" s="3">
        <f t="shared" si="2"/>
        <v>73.5</v>
      </c>
    </row>
    <row r="50" spans="1:29" x14ac:dyDescent="0.4">
      <c r="A50" s="116" t="s">
        <v>149</v>
      </c>
      <c r="B50" s="72" t="s">
        <v>82</v>
      </c>
      <c r="C50" s="73"/>
      <c r="D50" s="74"/>
      <c r="E50" s="72"/>
      <c r="F50" s="75" t="s">
        <v>39</v>
      </c>
      <c r="G50" s="118"/>
      <c r="H50" s="119"/>
      <c r="I50" s="75" t="s">
        <v>39</v>
      </c>
      <c r="J50" s="231"/>
      <c r="K50" s="233"/>
      <c r="L50" s="109"/>
      <c r="M50" s="109"/>
      <c r="N50" s="109"/>
      <c r="O50" s="109"/>
      <c r="P50" s="109"/>
      <c r="Q50" s="109"/>
      <c r="R50" s="109">
        <f t="shared" si="0"/>
        <v>0</v>
      </c>
      <c r="S50" s="109"/>
      <c r="T50" s="109">
        <v>1</v>
      </c>
      <c r="U50" s="109"/>
      <c r="V50" s="79"/>
      <c r="W50" s="79"/>
      <c r="X50" s="109">
        <f t="shared" si="1"/>
        <v>0</v>
      </c>
      <c r="Y50" s="109"/>
      <c r="Z50" s="79"/>
      <c r="AA50" s="94"/>
      <c r="AC50" s="3">
        <f t="shared" si="2"/>
        <v>73.5</v>
      </c>
    </row>
    <row r="51" spans="1:29" x14ac:dyDescent="0.4">
      <c r="A51" s="117"/>
      <c r="B51" s="72" t="s">
        <v>83</v>
      </c>
      <c r="C51" s="73"/>
      <c r="D51" s="74"/>
      <c r="E51" s="72"/>
      <c r="F51" s="75" t="s">
        <v>39</v>
      </c>
      <c r="G51" s="118"/>
      <c r="H51" s="119"/>
      <c r="I51" s="75" t="s">
        <v>39</v>
      </c>
      <c r="J51" s="231"/>
      <c r="K51" s="233"/>
      <c r="L51" s="109"/>
      <c r="M51" s="109"/>
      <c r="N51" s="109"/>
      <c r="O51" s="109"/>
      <c r="P51" s="109"/>
      <c r="Q51" s="109"/>
      <c r="R51" s="109">
        <f t="shared" si="0"/>
        <v>0</v>
      </c>
      <c r="S51" s="109"/>
      <c r="T51" s="109">
        <v>1</v>
      </c>
      <c r="U51" s="109"/>
      <c r="V51" s="79"/>
      <c r="W51" s="79"/>
      <c r="X51" s="109">
        <f t="shared" si="1"/>
        <v>0</v>
      </c>
      <c r="Y51" s="109"/>
      <c r="Z51" s="79"/>
      <c r="AA51" s="94"/>
      <c r="AC51" s="3">
        <f t="shared" si="2"/>
        <v>73.5</v>
      </c>
    </row>
    <row r="52" spans="1:29" x14ac:dyDescent="0.4">
      <c r="A52" s="117"/>
      <c r="B52" s="72" t="s">
        <v>84</v>
      </c>
      <c r="C52" s="73"/>
      <c r="D52" s="74"/>
      <c r="E52" s="72"/>
      <c r="F52" s="76" t="s">
        <v>39</v>
      </c>
      <c r="G52" s="118"/>
      <c r="H52" s="119"/>
      <c r="I52" s="76" t="s">
        <v>39</v>
      </c>
      <c r="J52" s="231"/>
      <c r="K52" s="233"/>
      <c r="L52" s="109"/>
      <c r="M52" s="109"/>
      <c r="N52" s="109"/>
      <c r="O52" s="109"/>
      <c r="P52" s="109"/>
      <c r="Q52" s="109"/>
      <c r="R52" s="109">
        <f t="shared" si="0"/>
        <v>0</v>
      </c>
      <c r="S52" s="109"/>
      <c r="T52" s="109">
        <v>1</v>
      </c>
      <c r="U52" s="109"/>
      <c r="V52" s="79"/>
      <c r="W52" s="79"/>
      <c r="X52" s="109">
        <f t="shared" si="1"/>
        <v>0</v>
      </c>
      <c r="Y52" s="109"/>
      <c r="Z52" s="79"/>
      <c r="AA52" s="94"/>
      <c r="AC52" s="3">
        <f t="shared" si="2"/>
        <v>73.5</v>
      </c>
    </row>
    <row r="53" spans="1:29" x14ac:dyDescent="0.4">
      <c r="A53" s="116" t="s">
        <v>150</v>
      </c>
      <c r="B53" s="72" t="s">
        <v>82</v>
      </c>
      <c r="C53" s="73"/>
      <c r="D53" s="74"/>
      <c r="E53" s="72"/>
      <c r="F53" s="75" t="s">
        <v>39</v>
      </c>
      <c r="G53" s="118"/>
      <c r="H53" s="119"/>
      <c r="I53" s="75" t="s">
        <v>39</v>
      </c>
      <c r="J53" s="231"/>
      <c r="K53" s="233"/>
      <c r="L53" s="109"/>
      <c r="M53" s="109"/>
      <c r="N53" s="109"/>
      <c r="O53" s="109"/>
      <c r="P53" s="109"/>
      <c r="Q53" s="109"/>
      <c r="R53" s="109">
        <f t="shared" si="0"/>
        <v>0</v>
      </c>
      <c r="S53" s="109"/>
      <c r="T53" s="109">
        <v>1</v>
      </c>
      <c r="U53" s="109"/>
      <c r="V53" s="79"/>
      <c r="W53" s="79"/>
      <c r="X53" s="109">
        <f t="shared" si="1"/>
        <v>0</v>
      </c>
      <c r="Y53" s="109"/>
      <c r="Z53" s="79"/>
      <c r="AA53" s="94"/>
      <c r="AC53" s="3">
        <f t="shared" si="2"/>
        <v>73.5</v>
      </c>
    </row>
    <row r="54" spans="1:29" x14ac:dyDescent="0.4">
      <c r="A54" s="117"/>
      <c r="B54" s="72" t="s">
        <v>83</v>
      </c>
      <c r="C54" s="73"/>
      <c r="D54" s="74"/>
      <c r="E54" s="72"/>
      <c r="F54" s="75" t="s">
        <v>39</v>
      </c>
      <c r="G54" s="118"/>
      <c r="H54" s="119"/>
      <c r="I54" s="75" t="s">
        <v>39</v>
      </c>
      <c r="J54" s="231"/>
      <c r="K54" s="233"/>
      <c r="L54" s="109"/>
      <c r="M54" s="109"/>
      <c r="N54" s="109"/>
      <c r="O54" s="109"/>
      <c r="P54" s="109"/>
      <c r="Q54" s="109"/>
      <c r="R54" s="109">
        <f t="shared" si="0"/>
        <v>0</v>
      </c>
      <c r="S54" s="109"/>
      <c r="T54" s="109">
        <v>1</v>
      </c>
      <c r="U54" s="109"/>
      <c r="V54" s="79"/>
      <c r="W54" s="79"/>
      <c r="X54" s="109">
        <f t="shared" si="1"/>
        <v>0</v>
      </c>
      <c r="Y54" s="109"/>
      <c r="Z54" s="79"/>
      <c r="AA54" s="94"/>
      <c r="AC54" s="3">
        <f t="shared" si="2"/>
        <v>73.5</v>
      </c>
    </row>
    <row r="55" spans="1:29" x14ac:dyDescent="0.4">
      <c r="A55" s="117"/>
      <c r="B55" s="72" t="s">
        <v>84</v>
      </c>
      <c r="C55" s="73"/>
      <c r="D55" s="74"/>
      <c r="E55" s="72"/>
      <c r="F55" s="76" t="s">
        <v>39</v>
      </c>
      <c r="G55" s="118"/>
      <c r="H55" s="119"/>
      <c r="I55" s="76" t="s">
        <v>39</v>
      </c>
      <c r="J55" s="231"/>
      <c r="K55" s="233"/>
      <c r="L55" s="109"/>
      <c r="M55" s="109"/>
      <c r="N55" s="109"/>
      <c r="O55" s="109"/>
      <c r="P55" s="109"/>
      <c r="Q55" s="109"/>
      <c r="R55" s="109">
        <f t="shared" si="0"/>
        <v>0</v>
      </c>
      <c r="S55" s="109"/>
      <c r="T55" s="109">
        <v>1</v>
      </c>
      <c r="U55" s="109"/>
      <c r="V55" s="79"/>
      <c r="W55" s="79"/>
      <c r="X55" s="109">
        <f t="shared" si="1"/>
        <v>0</v>
      </c>
      <c r="Y55" s="109"/>
      <c r="Z55" s="79"/>
      <c r="AA55" s="94"/>
      <c r="AC55" s="3">
        <f t="shared" si="2"/>
        <v>73.5</v>
      </c>
    </row>
    <row r="56" spans="1:29" x14ac:dyDescent="0.4">
      <c r="A56" s="162" t="s">
        <v>118</v>
      </c>
      <c r="B56" s="60" t="s">
        <v>82</v>
      </c>
      <c r="C56" s="61"/>
      <c r="D56" s="43" t="s">
        <v>36</v>
      </c>
      <c r="E56" s="60"/>
      <c r="F56" s="32" t="s">
        <v>39</v>
      </c>
      <c r="G56" s="99"/>
      <c r="H56" s="100"/>
      <c r="I56" s="35" t="s">
        <v>39</v>
      </c>
      <c r="J56" s="217" t="s">
        <v>86</v>
      </c>
      <c r="K56" s="218"/>
      <c r="L56" s="109"/>
      <c r="M56" s="109"/>
      <c r="N56" s="109"/>
      <c r="O56" s="109"/>
      <c r="P56" s="109"/>
      <c r="Q56" s="109"/>
      <c r="R56" s="109"/>
      <c r="S56" s="109"/>
      <c r="T56" s="109"/>
      <c r="U56" s="109"/>
      <c r="V56" s="109"/>
      <c r="W56" s="109"/>
      <c r="X56" s="109"/>
      <c r="Y56" s="109"/>
      <c r="Z56" s="109"/>
      <c r="AA56" s="109"/>
    </row>
    <row r="57" spans="1:29" x14ac:dyDescent="0.4">
      <c r="A57" s="163"/>
      <c r="B57" s="10" t="s">
        <v>83</v>
      </c>
      <c r="C57" s="11"/>
      <c r="D57" s="44" t="s">
        <v>36</v>
      </c>
      <c r="E57" s="10"/>
      <c r="F57" s="33" t="s">
        <v>39</v>
      </c>
      <c r="G57" s="102"/>
      <c r="H57" s="103"/>
      <c r="I57" s="38" t="s">
        <v>39</v>
      </c>
      <c r="J57" s="217"/>
      <c r="K57" s="218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09"/>
      <c r="Z57" s="109"/>
      <c r="AA57" s="109"/>
    </row>
    <row r="58" spans="1:29" x14ac:dyDescent="0.4">
      <c r="A58" s="164"/>
      <c r="B58" s="12" t="s">
        <v>84</v>
      </c>
      <c r="C58" s="13"/>
      <c r="D58" s="45" t="s">
        <v>36</v>
      </c>
      <c r="E58" s="12"/>
      <c r="F58" s="34" t="s">
        <v>39</v>
      </c>
      <c r="G58" s="201"/>
      <c r="H58" s="106"/>
      <c r="I58" s="36" t="s">
        <v>39</v>
      </c>
      <c r="J58" s="217"/>
      <c r="K58" s="218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09"/>
      <c r="Z58" s="109"/>
      <c r="AA58" s="109"/>
    </row>
    <row r="59" spans="1:29" x14ac:dyDescent="0.4">
      <c r="A59" s="159" t="s">
        <v>119</v>
      </c>
      <c r="B59" s="60" t="s">
        <v>82</v>
      </c>
      <c r="C59" s="61"/>
      <c r="D59" s="43" t="s">
        <v>36</v>
      </c>
      <c r="E59" s="60"/>
      <c r="F59" s="32" t="s">
        <v>39</v>
      </c>
      <c r="G59" s="99"/>
      <c r="H59" s="100"/>
      <c r="I59" s="35" t="s">
        <v>39</v>
      </c>
      <c r="J59" s="217"/>
      <c r="K59" s="218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  <c r="Z59" s="109"/>
      <c r="AA59" s="109"/>
    </row>
    <row r="60" spans="1:29" x14ac:dyDescent="0.4">
      <c r="A60" s="160"/>
      <c r="B60" s="10" t="s">
        <v>83</v>
      </c>
      <c r="C60" s="11"/>
      <c r="D60" s="44" t="s">
        <v>36</v>
      </c>
      <c r="E60" s="10"/>
      <c r="F60" s="33" t="s">
        <v>39</v>
      </c>
      <c r="G60" s="102"/>
      <c r="H60" s="103"/>
      <c r="I60" s="38" t="s">
        <v>39</v>
      </c>
      <c r="J60" s="217"/>
      <c r="K60" s="218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  <c r="W60" s="109"/>
      <c r="X60" s="109"/>
      <c r="Y60" s="109"/>
      <c r="Z60" s="109"/>
      <c r="AA60" s="109"/>
    </row>
    <row r="61" spans="1:29" x14ac:dyDescent="0.4">
      <c r="A61" s="161"/>
      <c r="B61" s="12" t="s">
        <v>84</v>
      </c>
      <c r="C61" s="13"/>
      <c r="D61" s="45" t="s">
        <v>36</v>
      </c>
      <c r="E61" s="12"/>
      <c r="F61" s="34" t="s">
        <v>39</v>
      </c>
      <c r="G61" s="201"/>
      <c r="H61" s="106"/>
      <c r="I61" s="36" t="s">
        <v>39</v>
      </c>
      <c r="J61" s="219"/>
      <c r="K61" s="220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</row>
    <row r="62" spans="1:29" x14ac:dyDescent="0.4">
      <c r="A62" s="205" t="s">
        <v>85</v>
      </c>
      <c r="B62" s="60" t="s">
        <v>82</v>
      </c>
      <c r="C62" s="61"/>
      <c r="D62" s="43" t="s">
        <v>36</v>
      </c>
      <c r="E62" s="60"/>
      <c r="F62" s="32" t="s">
        <v>39</v>
      </c>
      <c r="G62" s="99"/>
      <c r="H62" s="100"/>
      <c r="I62" s="35" t="s">
        <v>39</v>
      </c>
      <c r="J62" s="175" t="s">
        <v>48</v>
      </c>
      <c r="K62" s="99"/>
      <c r="L62" s="103"/>
      <c r="M62" s="103"/>
      <c r="N62" s="103"/>
      <c r="O62" s="103"/>
      <c r="P62" s="103"/>
      <c r="Q62" s="103"/>
      <c r="R62" s="103"/>
      <c r="S62" s="104"/>
      <c r="T62" s="102"/>
      <c r="U62" s="103"/>
      <c r="V62" s="104"/>
      <c r="W62" s="108"/>
      <c r="X62" s="108"/>
      <c r="Y62" s="108"/>
      <c r="Z62" s="108"/>
      <c r="AA62" s="108"/>
    </row>
    <row r="63" spans="1:29" x14ac:dyDescent="0.4">
      <c r="A63" s="206"/>
      <c r="B63" s="10" t="s">
        <v>83</v>
      </c>
      <c r="C63" s="11"/>
      <c r="D63" s="44" t="s">
        <v>36</v>
      </c>
      <c r="E63" s="10"/>
      <c r="F63" s="33" t="s">
        <v>39</v>
      </c>
      <c r="G63" s="102"/>
      <c r="H63" s="103"/>
      <c r="I63" s="38" t="s">
        <v>39</v>
      </c>
      <c r="J63" s="176"/>
      <c r="K63" s="102"/>
      <c r="L63" s="103"/>
      <c r="M63" s="103"/>
      <c r="N63" s="103"/>
      <c r="O63" s="103"/>
      <c r="P63" s="103"/>
      <c r="Q63" s="103"/>
      <c r="R63" s="103"/>
      <c r="S63" s="104"/>
      <c r="T63" s="102"/>
      <c r="U63" s="103"/>
      <c r="V63" s="104"/>
      <c r="W63" s="108"/>
      <c r="X63" s="108"/>
      <c r="Y63" s="108"/>
      <c r="Z63" s="108"/>
      <c r="AA63" s="108"/>
    </row>
    <row r="64" spans="1:29" x14ac:dyDescent="0.4">
      <c r="A64" s="207"/>
      <c r="B64" s="12" t="s">
        <v>84</v>
      </c>
      <c r="C64" s="13"/>
      <c r="D64" s="45" t="s">
        <v>36</v>
      </c>
      <c r="E64" s="12"/>
      <c r="F64" s="34" t="s">
        <v>39</v>
      </c>
      <c r="G64" s="201"/>
      <c r="H64" s="106"/>
      <c r="I64" s="36" t="s">
        <v>39</v>
      </c>
      <c r="J64" s="177"/>
      <c r="K64" s="105"/>
      <c r="L64" s="106"/>
      <c r="M64" s="106"/>
      <c r="N64" s="106"/>
      <c r="O64" s="106"/>
      <c r="P64" s="106"/>
      <c r="Q64" s="106"/>
      <c r="R64" s="106"/>
      <c r="S64" s="107"/>
      <c r="T64" s="105"/>
      <c r="U64" s="106"/>
      <c r="V64" s="107"/>
      <c r="W64" s="108"/>
      <c r="X64" s="108"/>
      <c r="Y64" s="108"/>
      <c r="Z64" s="108"/>
      <c r="AA64" s="108"/>
    </row>
    <row r="65" spans="1:27" x14ac:dyDescent="0.4">
      <c r="A65" s="148" t="s">
        <v>87</v>
      </c>
      <c r="B65" s="149"/>
      <c r="C65" s="149"/>
      <c r="D65" s="150"/>
      <c r="E65" s="120"/>
      <c r="F65" s="111"/>
      <c r="G65" s="111"/>
      <c r="H65" s="111"/>
      <c r="I65" s="37" t="s">
        <v>39</v>
      </c>
      <c r="J65" s="141" t="s">
        <v>123</v>
      </c>
      <c r="K65" s="141"/>
      <c r="L65" s="141"/>
      <c r="M65" s="141"/>
      <c r="N65" s="141"/>
      <c r="O65" s="120"/>
      <c r="P65" s="111"/>
      <c r="Q65" s="111"/>
      <c r="R65" s="111"/>
      <c r="S65" s="111"/>
      <c r="T65" s="54" t="s">
        <v>39</v>
      </c>
      <c r="U65" s="145" t="s">
        <v>134</v>
      </c>
      <c r="V65" s="92" t="s">
        <v>34</v>
      </c>
      <c r="W65" s="108" t="s">
        <v>47</v>
      </c>
      <c r="X65" s="108"/>
      <c r="Y65" s="108" t="s">
        <v>49</v>
      </c>
      <c r="Z65" s="108"/>
      <c r="AA65" s="82">
        <v>1.2</v>
      </c>
    </row>
    <row r="66" spans="1:27" x14ac:dyDescent="0.4">
      <c r="A66" s="148" t="s">
        <v>88</v>
      </c>
      <c r="B66" s="149"/>
      <c r="C66" s="149"/>
      <c r="D66" s="150"/>
      <c r="E66" s="110"/>
      <c r="F66" s="111"/>
      <c r="G66" s="111"/>
      <c r="H66" s="111"/>
      <c r="I66" s="37" t="s">
        <v>39</v>
      </c>
      <c r="J66" s="141" t="s">
        <v>124</v>
      </c>
      <c r="K66" s="141"/>
      <c r="L66" s="141"/>
      <c r="M66" s="141"/>
      <c r="N66" s="141"/>
      <c r="O66" s="110">
        <f>E72-E73</f>
        <v>20315</v>
      </c>
      <c r="P66" s="111"/>
      <c r="Q66" s="111"/>
      <c r="R66" s="111"/>
      <c r="S66" s="111"/>
      <c r="T66" s="54" t="s">
        <v>39</v>
      </c>
      <c r="U66" s="146"/>
      <c r="V66" s="29"/>
      <c r="W66" s="108"/>
      <c r="X66" s="108"/>
      <c r="Y66" s="108"/>
      <c r="Z66" s="108"/>
      <c r="AA66" s="83"/>
    </row>
    <row r="67" spans="1:27" x14ac:dyDescent="0.4">
      <c r="A67" s="148" t="s">
        <v>151</v>
      </c>
      <c r="B67" s="149"/>
      <c r="C67" s="149"/>
      <c r="D67" s="150"/>
      <c r="E67" s="110"/>
      <c r="F67" s="214"/>
      <c r="G67" s="214"/>
      <c r="H67" s="214"/>
      <c r="I67" s="56" t="s">
        <v>39</v>
      </c>
      <c r="J67" s="141" t="s">
        <v>125</v>
      </c>
      <c r="K67" s="141"/>
      <c r="L67" s="141"/>
      <c r="M67" s="141"/>
      <c r="N67" s="141"/>
      <c r="O67" s="120"/>
      <c r="P67" s="111"/>
      <c r="Q67" s="111"/>
      <c r="R67" s="111"/>
      <c r="S67" s="111"/>
      <c r="T67" s="54" t="s">
        <v>39</v>
      </c>
      <c r="U67" s="146"/>
      <c r="V67" s="29"/>
      <c r="W67" s="108"/>
      <c r="X67" s="108"/>
      <c r="Y67" s="108"/>
      <c r="Z67" s="108"/>
      <c r="AA67" s="92"/>
    </row>
    <row r="68" spans="1:27" x14ac:dyDescent="0.4">
      <c r="A68" s="148" t="s">
        <v>152</v>
      </c>
      <c r="B68" s="149"/>
      <c r="C68" s="149"/>
      <c r="D68" s="150"/>
      <c r="E68" s="208"/>
      <c r="F68" s="209"/>
      <c r="G68" s="209"/>
      <c r="H68" s="209"/>
      <c r="I68" s="37" t="s">
        <v>39</v>
      </c>
      <c r="J68" s="141" t="s">
        <v>126</v>
      </c>
      <c r="K68" s="141"/>
      <c r="L68" s="141"/>
      <c r="M68" s="141"/>
      <c r="N68" s="141"/>
      <c r="O68" s="120"/>
      <c r="P68" s="111"/>
      <c r="Q68" s="111"/>
      <c r="R68" s="111"/>
      <c r="S68" s="111"/>
      <c r="T68" s="54" t="s">
        <v>39</v>
      </c>
      <c r="U68" s="146"/>
      <c r="V68" s="29"/>
      <c r="W68" s="108"/>
      <c r="X68" s="108"/>
      <c r="Y68" s="108"/>
      <c r="Z68" s="108"/>
      <c r="AA68" s="92"/>
    </row>
    <row r="69" spans="1:27" x14ac:dyDescent="0.4">
      <c r="A69" s="148" t="s">
        <v>89</v>
      </c>
      <c r="B69" s="149"/>
      <c r="C69" s="149"/>
      <c r="D69" s="150"/>
      <c r="E69" s="210"/>
      <c r="F69" s="211"/>
      <c r="G69" s="211"/>
      <c r="H69" s="211"/>
      <c r="I69" s="37" t="s">
        <v>39</v>
      </c>
      <c r="J69" s="141" t="s">
        <v>127</v>
      </c>
      <c r="K69" s="141"/>
      <c r="L69" s="141"/>
      <c r="M69" s="141"/>
      <c r="N69" s="141"/>
      <c r="O69" s="120"/>
      <c r="P69" s="111"/>
      <c r="Q69" s="111"/>
      <c r="R69" s="111"/>
      <c r="S69" s="111"/>
      <c r="T69" s="54" t="s">
        <v>39</v>
      </c>
      <c r="U69" s="146"/>
      <c r="V69" s="29"/>
      <c r="W69" s="108"/>
      <c r="X69" s="108"/>
      <c r="Y69" s="108"/>
      <c r="Z69" s="108"/>
      <c r="AA69" s="92"/>
    </row>
    <row r="70" spans="1:27" x14ac:dyDescent="0.4">
      <c r="A70" s="148" t="s">
        <v>139</v>
      </c>
      <c r="B70" s="149"/>
      <c r="C70" s="149"/>
      <c r="D70" s="150"/>
      <c r="E70" s="23">
        <f>SUM(E14:E42)</f>
        <v>11126</v>
      </c>
      <c r="F70" s="37" t="s">
        <v>39</v>
      </c>
      <c r="G70" s="173">
        <f>SUM(G20:H42)</f>
        <v>18824</v>
      </c>
      <c r="H70" s="174"/>
      <c r="I70" s="37" t="s">
        <v>39</v>
      </c>
      <c r="J70" s="142" t="s">
        <v>128</v>
      </c>
      <c r="K70" s="142"/>
      <c r="L70" s="142"/>
      <c r="M70" s="142"/>
      <c r="N70" s="142"/>
      <c r="O70" s="110">
        <f>E69</f>
        <v>0</v>
      </c>
      <c r="P70" s="111"/>
      <c r="Q70" s="111"/>
      <c r="R70" s="111"/>
      <c r="S70" s="111"/>
      <c r="T70" s="54" t="s">
        <v>39</v>
      </c>
      <c r="U70" s="146"/>
      <c r="V70" s="29"/>
      <c r="W70" s="108"/>
      <c r="X70" s="108"/>
      <c r="Y70" s="108"/>
      <c r="Z70" s="108"/>
      <c r="AA70" s="92"/>
    </row>
    <row r="71" spans="1:27" x14ac:dyDescent="0.4">
      <c r="A71" s="148" t="s">
        <v>140</v>
      </c>
      <c r="B71" s="149"/>
      <c r="C71" s="149"/>
      <c r="D71" s="150"/>
      <c r="E71" s="4">
        <v>20</v>
      </c>
      <c r="F71" s="31" t="s">
        <v>43</v>
      </c>
      <c r="G71" s="210">
        <f>ROUND(G70*E71/100,0)</f>
        <v>3765</v>
      </c>
      <c r="H71" s="211"/>
      <c r="I71" s="37" t="s">
        <v>39</v>
      </c>
      <c r="J71" s="141" t="s">
        <v>129</v>
      </c>
      <c r="K71" s="141"/>
      <c r="L71" s="141"/>
      <c r="M71" s="141"/>
      <c r="N71" s="141"/>
      <c r="O71" s="120"/>
      <c r="P71" s="111"/>
      <c r="Q71" s="111"/>
      <c r="R71" s="111"/>
      <c r="S71" s="111"/>
      <c r="T71" s="54" t="s">
        <v>39</v>
      </c>
      <c r="U71" s="146"/>
      <c r="V71" s="29"/>
      <c r="W71" s="108"/>
      <c r="X71" s="108"/>
      <c r="Y71" s="108"/>
      <c r="Z71" s="108"/>
      <c r="AA71" s="92" t="s">
        <v>50</v>
      </c>
    </row>
    <row r="72" spans="1:27" x14ac:dyDescent="0.4">
      <c r="A72" s="148" t="s">
        <v>120</v>
      </c>
      <c r="B72" s="149"/>
      <c r="C72" s="149"/>
      <c r="D72" s="150"/>
      <c r="E72" s="110">
        <f>E70+G70+G71</f>
        <v>33715</v>
      </c>
      <c r="F72" s="214"/>
      <c r="G72" s="214"/>
      <c r="H72" s="214"/>
      <c r="I72" s="37" t="s">
        <v>39</v>
      </c>
      <c r="J72" s="141" t="s">
        <v>130</v>
      </c>
      <c r="K72" s="141"/>
      <c r="L72" s="141"/>
      <c r="M72" s="141"/>
      <c r="N72" s="141"/>
      <c r="O72" s="120"/>
      <c r="P72" s="111"/>
      <c r="Q72" s="111"/>
      <c r="R72" s="111"/>
      <c r="S72" s="111"/>
      <c r="T72" s="54" t="s">
        <v>39</v>
      </c>
      <c r="U72" s="146"/>
      <c r="V72" s="29"/>
      <c r="W72" s="108"/>
      <c r="X72" s="108"/>
      <c r="Y72" s="108"/>
      <c r="Z72" s="108"/>
      <c r="AA72" s="92" t="s">
        <v>51</v>
      </c>
    </row>
    <row r="73" spans="1:27" x14ac:dyDescent="0.4">
      <c r="A73" s="151" t="s">
        <v>121</v>
      </c>
      <c r="B73" s="151"/>
      <c r="C73" s="151"/>
      <c r="D73" s="151"/>
      <c r="E73" s="212">
        <f>ROUNDDOWN(E72*0.4,-2)</f>
        <v>13400</v>
      </c>
      <c r="F73" s="213"/>
      <c r="G73" s="213"/>
      <c r="H73" s="213"/>
      <c r="I73" s="35" t="s">
        <v>39</v>
      </c>
      <c r="J73" s="141" t="s">
        <v>131</v>
      </c>
      <c r="K73" s="141"/>
      <c r="L73" s="141"/>
      <c r="M73" s="141"/>
      <c r="N73" s="141"/>
      <c r="O73" s="120"/>
      <c r="P73" s="111"/>
      <c r="Q73" s="111"/>
      <c r="R73" s="111"/>
      <c r="S73" s="111"/>
      <c r="T73" s="54" t="s">
        <v>39</v>
      </c>
      <c r="U73" s="146"/>
      <c r="V73" s="29"/>
      <c r="W73" s="108"/>
      <c r="X73" s="108"/>
      <c r="Y73" s="108"/>
      <c r="Z73" s="108"/>
      <c r="AA73" s="92" t="s">
        <v>52</v>
      </c>
    </row>
    <row r="74" spans="1:27" x14ac:dyDescent="0.4">
      <c r="A74" s="151" t="s">
        <v>122</v>
      </c>
      <c r="B74" s="151"/>
      <c r="C74" s="151"/>
      <c r="D74" s="151"/>
      <c r="E74" s="215"/>
      <c r="F74" s="216"/>
      <c r="G74" s="216"/>
      <c r="H74" s="216"/>
      <c r="I74" s="35" t="s">
        <v>39</v>
      </c>
      <c r="J74" s="141" t="s">
        <v>132</v>
      </c>
      <c r="K74" s="141"/>
      <c r="L74" s="141"/>
      <c r="M74" s="141"/>
      <c r="N74" s="141"/>
      <c r="O74" s="120"/>
      <c r="P74" s="111"/>
      <c r="Q74" s="111"/>
      <c r="R74" s="111"/>
      <c r="S74" s="111"/>
      <c r="T74" s="54" t="s">
        <v>39</v>
      </c>
      <c r="U74" s="146"/>
      <c r="V74" s="29"/>
      <c r="W74" s="108"/>
      <c r="X74" s="108"/>
      <c r="Y74" s="108"/>
      <c r="Z74" s="108"/>
      <c r="AA74" s="92" t="s">
        <v>53</v>
      </c>
    </row>
    <row r="75" spans="1:27" x14ac:dyDescent="0.4">
      <c r="A75" s="29" t="s">
        <v>32</v>
      </c>
      <c r="B75" s="108"/>
      <c r="C75" s="108"/>
      <c r="D75" s="108"/>
      <c r="E75" s="81" t="s">
        <v>44</v>
      </c>
      <c r="F75" s="120"/>
      <c r="G75" s="111"/>
      <c r="H75" s="111"/>
      <c r="I75" s="121"/>
      <c r="J75" s="141" t="s">
        <v>133</v>
      </c>
      <c r="K75" s="141"/>
      <c r="L75" s="141"/>
      <c r="M75" s="141"/>
      <c r="N75" s="141"/>
      <c r="O75" s="120"/>
      <c r="P75" s="111"/>
      <c r="Q75" s="111"/>
      <c r="R75" s="111"/>
      <c r="S75" s="111"/>
      <c r="T75" s="28" t="s">
        <v>39</v>
      </c>
      <c r="U75" s="147"/>
      <c r="V75" s="108" t="s">
        <v>137</v>
      </c>
      <c r="W75" s="108"/>
      <c r="X75" s="108"/>
      <c r="Y75" s="108"/>
      <c r="Z75" s="108"/>
      <c r="AA75" s="92"/>
    </row>
    <row r="76" spans="1:27" ht="17.399999999999999" x14ac:dyDescent="0.4">
      <c r="J76" s="55" t="s">
        <v>96</v>
      </c>
      <c r="V76" s="143" t="s">
        <v>138</v>
      </c>
      <c r="W76" s="144"/>
      <c r="X76" s="144"/>
      <c r="Y76" s="144"/>
      <c r="Z76" s="144"/>
      <c r="AA76" s="144"/>
    </row>
  </sheetData>
  <mergeCells count="462">
    <mergeCell ref="V76:AA76"/>
    <mergeCell ref="B75:D75"/>
    <mergeCell ref="F75:I75"/>
    <mergeCell ref="J75:N75"/>
    <mergeCell ref="O75:S75"/>
    <mergeCell ref="V75:X75"/>
    <mergeCell ref="Y75:Z75"/>
    <mergeCell ref="A74:D74"/>
    <mergeCell ref="E74:H74"/>
    <mergeCell ref="J74:N74"/>
    <mergeCell ref="O74:S74"/>
    <mergeCell ref="W74:X74"/>
    <mergeCell ref="Y74:Z74"/>
    <mergeCell ref="A73:D73"/>
    <mergeCell ref="E73:H73"/>
    <mergeCell ref="J73:N73"/>
    <mergeCell ref="O73:S73"/>
    <mergeCell ref="W73:X73"/>
    <mergeCell ref="Y73:Z73"/>
    <mergeCell ref="A72:D72"/>
    <mergeCell ref="E72:H72"/>
    <mergeCell ref="J72:N72"/>
    <mergeCell ref="O72:S72"/>
    <mergeCell ref="W72:X72"/>
    <mergeCell ref="Y72:Z72"/>
    <mergeCell ref="A71:D71"/>
    <mergeCell ref="G71:H71"/>
    <mergeCell ref="J71:N71"/>
    <mergeCell ref="O71:S71"/>
    <mergeCell ref="W71:X71"/>
    <mergeCell ref="Y71:Z71"/>
    <mergeCell ref="A70:D70"/>
    <mergeCell ref="G70:H70"/>
    <mergeCell ref="J70:N70"/>
    <mergeCell ref="O70:S70"/>
    <mergeCell ref="W70:X70"/>
    <mergeCell ref="Y70:Z70"/>
    <mergeCell ref="A69:D69"/>
    <mergeCell ref="E69:H69"/>
    <mergeCell ref="J69:N69"/>
    <mergeCell ref="O69:S69"/>
    <mergeCell ref="W69:X69"/>
    <mergeCell ref="Y69:Z69"/>
    <mergeCell ref="A68:D68"/>
    <mergeCell ref="E68:H68"/>
    <mergeCell ref="J68:N68"/>
    <mergeCell ref="O68:S68"/>
    <mergeCell ref="W68:X68"/>
    <mergeCell ref="Y68:Z68"/>
    <mergeCell ref="A67:D67"/>
    <mergeCell ref="E67:H67"/>
    <mergeCell ref="J67:N67"/>
    <mergeCell ref="O67:S67"/>
    <mergeCell ref="W67:X67"/>
    <mergeCell ref="Y67:Z67"/>
    <mergeCell ref="A66:D66"/>
    <mergeCell ref="E66:H66"/>
    <mergeCell ref="J66:N66"/>
    <mergeCell ref="O66:S66"/>
    <mergeCell ref="W66:X66"/>
    <mergeCell ref="Y66:Z66"/>
    <mergeCell ref="W62:AA64"/>
    <mergeCell ref="G63:H63"/>
    <mergeCell ref="G64:H64"/>
    <mergeCell ref="A65:D65"/>
    <mergeCell ref="E65:H65"/>
    <mergeCell ref="J65:N65"/>
    <mergeCell ref="O65:S65"/>
    <mergeCell ref="U65:U75"/>
    <mergeCell ref="W65:X65"/>
    <mergeCell ref="Y65:Z65"/>
    <mergeCell ref="G61:H61"/>
    <mergeCell ref="A62:A64"/>
    <mergeCell ref="G62:H62"/>
    <mergeCell ref="J62:J64"/>
    <mergeCell ref="K62:S64"/>
    <mergeCell ref="T62:V64"/>
    <mergeCell ref="X55:Y55"/>
    <mergeCell ref="A56:A58"/>
    <mergeCell ref="G56:H56"/>
    <mergeCell ref="J56:K61"/>
    <mergeCell ref="L56:AA61"/>
    <mergeCell ref="G57:H57"/>
    <mergeCell ref="G58:H58"/>
    <mergeCell ref="A59:A61"/>
    <mergeCell ref="G59:H59"/>
    <mergeCell ref="G60:H60"/>
    <mergeCell ref="G55:H55"/>
    <mergeCell ref="J55:K55"/>
    <mergeCell ref="L55:O55"/>
    <mergeCell ref="P55:Q55"/>
    <mergeCell ref="R55:S55"/>
    <mergeCell ref="T55:U55"/>
    <mergeCell ref="J54:K54"/>
    <mergeCell ref="L54:O54"/>
    <mergeCell ref="P54:Q54"/>
    <mergeCell ref="R54:S54"/>
    <mergeCell ref="T54:U54"/>
    <mergeCell ref="X54:Y54"/>
    <mergeCell ref="X52:Y52"/>
    <mergeCell ref="A53:A55"/>
    <mergeCell ref="G53:H53"/>
    <mergeCell ref="J53:K53"/>
    <mergeCell ref="L53:O53"/>
    <mergeCell ref="P53:Q53"/>
    <mergeCell ref="R53:S53"/>
    <mergeCell ref="T53:U53"/>
    <mergeCell ref="X53:Y53"/>
    <mergeCell ref="G54:H54"/>
    <mergeCell ref="G52:H52"/>
    <mergeCell ref="J52:K52"/>
    <mergeCell ref="L52:O52"/>
    <mergeCell ref="P52:Q52"/>
    <mergeCell ref="R52:S52"/>
    <mergeCell ref="T52:U52"/>
    <mergeCell ref="J51:K51"/>
    <mergeCell ref="L51:O51"/>
    <mergeCell ref="P51:Q51"/>
    <mergeCell ref="R51:S51"/>
    <mergeCell ref="T51:U51"/>
    <mergeCell ref="X51:Y51"/>
    <mergeCell ref="X49:Y49"/>
    <mergeCell ref="A50:A52"/>
    <mergeCell ref="G50:H50"/>
    <mergeCell ref="J50:K50"/>
    <mergeCell ref="L50:O50"/>
    <mergeCell ref="P50:Q50"/>
    <mergeCell ref="R50:S50"/>
    <mergeCell ref="T50:U50"/>
    <mergeCell ref="X50:Y50"/>
    <mergeCell ref="G51:H51"/>
    <mergeCell ref="G49:H49"/>
    <mergeCell ref="J49:K49"/>
    <mergeCell ref="L49:O49"/>
    <mergeCell ref="P49:Q49"/>
    <mergeCell ref="R49:S49"/>
    <mergeCell ref="T49:U49"/>
    <mergeCell ref="X47:Y47"/>
    <mergeCell ref="G48:H48"/>
    <mergeCell ref="J48:K48"/>
    <mergeCell ref="L48:O48"/>
    <mergeCell ref="P48:Q48"/>
    <mergeCell ref="R48:S48"/>
    <mergeCell ref="T48:U48"/>
    <mergeCell ref="X48:Y48"/>
    <mergeCell ref="R46:S46"/>
    <mergeCell ref="T46:U46"/>
    <mergeCell ref="X46:Y46"/>
    <mergeCell ref="A47:A49"/>
    <mergeCell ref="G47:H47"/>
    <mergeCell ref="J47:K47"/>
    <mergeCell ref="L47:O47"/>
    <mergeCell ref="P47:Q47"/>
    <mergeCell ref="R47:S47"/>
    <mergeCell ref="T47:U47"/>
    <mergeCell ref="T44:U44"/>
    <mergeCell ref="X44:Y44"/>
    <mergeCell ref="G45:H45"/>
    <mergeCell ref="J45:K45"/>
    <mergeCell ref="L45:O45"/>
    <mergeCell ref="P45:Q45"/>
    <mergeCell ref="R45:S45"/>
    <mergeCell ref="T45:U45"/>
    <mergeCell ref="X45:Y45"/>
    <mergeCell ref="A44:A46"/>
    <mergeCell ref="G44:H44"/>
    <mergeCell ref="J44:K44"/>
    <mergeCell ref="L44:O44"/>
    <mergeCell ref="P44:Q44"/>
    <mergeCell ref="R44:S44"/>
    <mergeCell ref="G46:H46"/>
    <mergeCell ref="J46:K46"/>
    <mergeCell ref="L46:O46"/>
    <mergeCell ref="P46:Q46"/>
    <mergeCell ref="X42:Y42"/>
    <mergeCell ref="G43:H43"/>
    <mergeCell ref="J43:K43"/>
    <mergeCell ref="L43:O43"/>
    <mergeCell ref="P43:Q43"/>
    <mergeCell ref="R43:S43"/>
    <mergeCell ref="T43:U43"/>
    <mergeCell ref="X43:Y43"/>
    <mergeCell ref="R41:S41"/>
    <mergeCell ref="T41:U41"/>
    <mergeCell ref="X41:Y41"/>
    <mergeCell ref="A42:A43"/>
    <mergeCell ref="G42:H42"/>
    <mergeCell ref="J42:K42"/>
    <mergeCell ref="L42:O42"/>
    <mergeCell ref="P42:Q42"/>
    <mergeCell ref="R42:S42"/>
    <mergeCell ref="T42:U42"/>
    <mergeCell ref="T39:U39"/>
    <mergeCell ref="X39:Y39"/>
    <mergeCell ref="G40:H40"/>
    <mergeCell ref="J40:K40"/>
    <mergeCell ref="L40:O40"/>
    <mergeCell ref="P40:Q40"/>
    <mergeCell ref="R40:S40"/>
    <mergeCell ref="T40:U40"/>
    <mergeCell ref="X40:Y40"/>
    <mergeCell ref="A39:A41"/>
    <mergeCell ref="G39:H39"/>
    <mergeCell ref="J39:K39"/>
    <mergeCell ref="L39:O39"/>
    <mergeCell ref="P39:Q39"/>
    <mergeCell ref="R39:S39"/>
    <mergeCell ref="G41:H41"/>
    <mergeCell ref="J41:K41"/>
    <mergeCell ref="L41:O41"/>
    <mergeCell ref="P41:Q41"/>
    <mergeCell ref="X37:Y37"/>
    <mergeCell ref="G38:H38"/>
    <mergeCell ref="J38:K38"/>
    <mergeCell ref="L38:O38"/>
    <mergeCell ref="P38:Q38"/>
    <mergeCell ref="R38:S38"/>
    <mergeCell ref="T38:U38"/>
    <mergeCell ref="X38:Y38"/>
    <mergeCell ref="R36:S36"/>
    <mergeCell ref="T36:U36"/>
    <mergeCell ref="X36:Y36"/>
    <mergeCell ref="A37:A38"/>
    <mergeCell ref="G37:H37"/>
    <mergeCell ref="J37:K37"/>
    <mergeCell ref="L37:O37"/>
    <mergeCell ref="P37:Q37"/>
    <mergeCell ref="R37:S37"/>
    <mergeCell ref="T37:U37"/>
    <mergeCell ref="T34:U34"/>
    <mergeCell ref="X34:Y34"/>
    <mergeCell ref="G35:H35"/>
    <mergeCell ref="J35:K35"/>
    <mergeCell ref="L35:O35"/>
    <mergeCell ref="P35:Q35"/>
    <mergeCell ref="R35:S35"/>
    <mergeCell ref="T35:U35"/>
    <mergeCell ref="X35:Y35"/>
    <mergeCell ref="A34:A36"/>
    <mergeCell ref="G34:H34"/>
    <mergeCell ref="J34:K34"/>
    <mergeCell ref="L34:O34"/>
    <mergeCell ref="P34:Q34"/>
    <mergeCell ref="R34:S34"/>
    <mergeCell ref="G36:H36"/>
    <mergeCell ref="J36:K36"/>
    <mergeCell ref="L36:O36"/>
    <mergeCell ref="P36:Q36"/>
    <mergeCell ref="J33:K33"/>
    <mergeCell ref="L33:O33"/>
    <mergeCell ref="P33:Q33"/>
    <mergeCell ref="R33:S33"/>
    <mergeCell ref="T33:U33"/>
    <mergeCell ref="X33:Y33"/>
    <mergeCell ref="X31:Y31"/>
    <mergeCell ref="A32:A33"/>
    <mergeCell ref="G32:H32"/>
    <mergeCell ref="J32:K32"/>
    <mergeCell ref="L32:O32"/>
    <mergeCell ref="P32:Q32"/>
    <mergeCell ref="R32:S32"/>
    <mergeCell ref="T32:U32"/>
    <mergeCell ref="X32:Y32"/>
    <mergeCell ref="G33:H33"/>
    <mergeCell ref="G31:H31"/>
    <mergeCell ref="J31:K31"/>
    <mergeCell ref="L31:O31"/>
    <mergeCell ref="P31:Q31"/>
    <mergeCell ref="R31:S31"/>
    <mergeCell ref="T31:U31"/>
    <mergeCell ref="X29:Y29"/>
    <mergeCell ref="G30:H30"/>
    <mergeCell ref="J30:K30"/>
    <mergeCell ref="L30:O30"/>
    <mergeCell ref="P30:Q30"/>
    <mergeCell ref="R30:S30"/>
    <mergeCell ref="T30:U30"/>
    <mergeCell ref="X30:Y30"/>
    <mergeCell ref="G29:H29"/>
    <mergeCell ref="J29:K29"/>
    <mergeCell ref="L29:O29"/>
    <mergeCell ref="P29:Q29"/>
    <mergeCell ref="R29:S29"/>
    <mergeCell ref="T29:U29"/>
    <mergeCell ref="X27:Y27"/>
    <mergeCell ref="G28:H28"/>
    <mergeCell ref="J28:K28"/>
    <mergeCell ref="L28:O28"/>
    <mergeCell ref="P28:Q28"/>
    <mergeCell ref="R28:S28"/>
    <mergeCell ref="T28:U28"/>
    <mergeCell ref="X28:Y28"/>
    <mergeCell ref="G27:H27"/>
    <mergeCell ref="J27:K27"/>
    <mergeCell ref="L27:O27"/>
    <mergeCell ref="P27:Q27"/>
    <mergeCell ref="R27:S27"/>
    <mergeCell ref="T27:U27"/>
    <mergeCell ref="X25:Y25"/>
    <mergeCell ref="G26:H26"/>
    <mergeCell ref="J26:K26"/>
    <mergeCell ref="L26:O26"/>
    <mergeCell ref="P26:Q26"/>
    <mergeCell ref="R26:S26"/>
    <mergeCell ref="T26:U26"/>
    <mergeCell ref="X26:Y26"/>
    <mergeCell ref="G25:H25"/>
    <mergeCell ref="J25:K25"/>
    <mergeCell ref="L25:O25"/>
    <mergeCell ref="P25:Q25"/>
    <mergeCell ref="R25:S25"/>
    <mergeCell ref="T25:U25"/>
    <mergeCell ref="X23:Y23"/>
    <mergeCell ref="G24:H24"/>
    <mergeCell ref="J24:K24"/>
    <mergeCell ref="L24:O24"/>
    <mergeCell ref="P24:Q24"/>
    <mergeCell ref="R24:S24"/>
    <mergeCell ref="T24:U24"/>
    <mergeCell ref="X24:Y24"/>
    <mergeCell ref="R22:S22"/>
    <mergeCell ref="T22:U22"/>
    <mergeCell ref="X22:Y22"/>
    <mergeCell ref="A23:A28"/>
    <mergeCell ref="G23:H23"/>
    <mergeCell ref="J23:K23"/>
    <mergeCell ref="L23:O23"/>
    <mergeCell ref="P23:Q23"/>
    <mergeCell ref="R23:S23"/>
    <mergeCell ref="T23:U23"/>
    <mergeCell ref="T20:U20"/>
    <mergeCell ref="X20:Y20"/>
    <mergeCell ref="G21:H21"/>
    <mergeCell ref="J21:K21"/>
    <mergeCell ref="L21:O21"/>
    <mergeCell ref="P21:Q21"/>
    <mergeCell ref="R21:S21"/>
    <mergeCell ref="T21:U21"/>
    <mergeCell ref="X21:Y21"/>
    <mergeCell ref="A20:A22"/>
    <mergeCell ref="G20:H20"/>
    <mergeCell ref="J20:K20"/>
    <mergeCell ref="L20:O20"/>
    <mergeCell ref="P20:Q20"/>
    <mergeCell ref="R20:S20"/>
    <mergeCell ref="G22:H22"/>
    <mergeCell ref="J22:K22"/>
    <mergeCell ref="L22:O22"/>
    <mergeCell ref="P22:Q22"/>
    <mergeCell ref="J19:K19"/>
    <mergeCell ref="L19:O19"/>
    <mergeCell ref="P19:Q19"/>
    <mergeCell ref="R19:S19"/>
    <mergeCell ref="T19:U19"/>
    <mergeCell ref="X19:Y19"/>
    <mergeCell ref="X17:Y17"/>
    <mergeCell ref="J18:K18"/>
    <mergeCell ref="L18:O18"/>
    <mergeCell ref="P18:Q18"/>
    <mergeCell ref="R18:S18"/>
    <mergeCell ref="T18:U18"/>
    <mergeCell ref="X18:Y18"/>
    <mergeCell ref="P16:Q16"/>
    <mergeCell ref="R16:S16"/>
    <mergeCell ref="T16:U16"/>
    <mergeCell ref="X16:Y16"/>
    <mergeCell ref="B17:D17"/>
    <mergeCell ref="J17:K17"/>
    <mergeCell ref="L17:O17"/>
    <mergeCell ref="P17:Q17"/>
    <mergeCell ref="R17:S17"/>
    <mergeCell ref="T17:U17"/>
    <mergeCell ref="X14:AA14"/>
    <mergeCell ref="J15:K15"/>
    <mergeCell ref="L15:O15"/>
    <mergeCell ref="P15:Q15"/>
    <mergeCell ref="R15:S15"/>
    <mergeCell ref="T15:U15"/>
    <mergeCell ref="X15:Y15"/>
    <mergeCell ref="A14:A19"/>
    <mergeCell ref="J14:K14"/>
    <mergeCell ref="L14:O14"/>
    <mergeCell ref="P14:Q14"/>
    <mergeCell ref="R14:S14"/>
    <mergeCell ref="T14:U14"/>
    <mergeCell ref="B16:D16"/>
    <mergeCell ref="G16:I19"/>
    <mergeCell ref="J16:K16"/>
    <mergeCell ref="L16:O16"/>
    <mergeCell ref="V12:V13"/>
    <mergeCell ref="W12:W13"/>
    <mergeCell ref="X12:X13"/>
    <mergeCell ref="Y12:Y13"/>
    <mergeCell ref="Z12:AA13"/>
    <mergeCell ref="J13:K13"/>
    <mergeCell ref="L13:S13"/>
    <mergeCell ref="T10:U10"/>
    <mergeCell ref="V10:W10"/>
    <mergeCell ref="A11:B11"/>
    <mergeCell ref="F11:AA11"/>
    <mergeCell ref="A12:D13"/>
    <mergeCell ref="E12:F13"/>
    <mergeCell ref="G12:I13"/>
    <mergeCell ref="J12:K12"/>
    <mergeCell ref="L12:S12"/>
    <mergeCell ref="T12:U13"/>
    <mergeCell ref="A10:F10"/>
    <mergeCell ref="G10:I10"/>
    <mergeCell ref="L10:M10"/>
    <mergeCell ref="N10:O10"/>
    <mergeCell ref="P10:Q10"/>
    <mergeCell ref="R10:S10"/>
    <mergeCell ref="V8:W8"/>
    <mergeCell ref="Y8:AA10"/>
    <mergeCell ref="A9:F9"/>
    <mergeCell ref="G9:I9"/>
    <mergeCell ref="L9:M9"/>
    <mergeCell ref="N9:O9"/>
    <mergeCell ref="P9:Q9"/>
    <mergeCell ref="R9:S9"/>
    <mergeCell ref="T9:U9"/>
    <mergeCell ref="V9:W9"/>
    <mergeCell ref="T7:U7"/>
    <mergeCell ref="V7:X7"/>
    <mergeCell ref="Y7:AA7"/>
    <mergeCell ref="A8:F8"/>
    <mergeCell ref="G8:I8"/>
    <mergeCell ref="L8:M8"/>
    <mergeCell ref="N8:O8"/>
    <mergeCell ref="P8:Q8"/>
    <mergeCell ref="R8:S8"/>
    <mergeCell ref="T8:U8"/>
    <mergeCell ref="A7:F7"/>
    <mergeCell ref="G7:I7"/>
    <mergeCell ref="L7:M7"/>
    <mergeCell ref="N7:O7"/>
    <mergeCell ref="P7:Q7"/>
    <mergeCell ref="R7:S7"/>
    <mergeCell ref="T5:U6"/>
    <mergeCell ref="V5:AA6"/>
    <mergeCell ref="A6:B6"/>
    <mergeCell ref="C6:F6"/>
    <mergeCell ref="G6:J6"/>
    <mergeCell ref="L6:S6"/>
    <mergeCell ref="A4:B4"/>
    <mergeCell ref="C4:F4"/>
    <mergeCell ref="G4:J4"/>
    <mergeCell ref="K4:S4"/>
    <mergeCell ref="A5:B5"/>
    <mergeCell ref="C5:F5"/>
    <mergeCell ref="G5:J5"/>
    <mergeCell ref="K5:S5"/>
    <mergeCell ref="Y1:AA1"/>
    <mergeCell ref="A2:B3"/>
    <mergeCell ref="C2:C3"/>
    <mergeCell ref="D2:D3"/>
    <mergeCell ref="E2:E3"/>
    <mergeCell ref="F2:F3"/>
    <mergeCell ref="G2:S3"/>
    <mergeCell ref="T2:AA2"/>
    <mergeCell ref="T3:U4"/>
    <mergeCell ref="V3:AA4"/>
  </mergeCells>
  <phoneticPr fontId="1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"/>
  <sheetViews>
    <sheetView workbookViewId="0">
      <selection activeCell="E17" sqref="E17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8" customWidth="1"/>
    <col min="4" max="4" width="25.3984375" customWidth="1"/>
    <col min="5" max="5" width="5" customWidth="1"/>
    <col min="6" max="6" width="4.796875" customWidth="1"/>
    <col min="7" max="7" width="7.19921875" customWidth="1"/>
    <col min="8" max="8" width="8.59765625" customWidth="1"/>
    <col min="9" max="9" width="8.09765625" customWidth="1"/>
    <col min="10" max="10" width="24.8984375" customWidth="1"/>
    <col min="11" max="11" width="14" customWidth="1"/>
    <col min="12" max="12" width="9.796875" customWidth="1"/>
    <col min="13" max="13" width="12.69921875" customWidth="1"/>
    <col min="14" max="14" width="8.59765625" customWidth="1"/>
    <col min="15" max="15" width="9.69921875" customWidth="1"/>
    <col min="16" max="16" width="7.796875" customWidth="1"/>
  </cols>
  <sheetData>
    <row r="1" spans="1:19" x14ac:dyDescent="0.4">
      <c r="A1" s="240"/>
      <c r="B1" s="240"/>
      <c r="C1" s="241" t="s">
        <v>299</v>
      </c>
      <c r="D1" s="242">
        <v>3</v>
      </c>
    </row>
    <row r="2" spans="1:19" x14ac:dyDescent="0.4">
      <c r="A2" s="240"/>
      <c r="B2" s="240"/>
      <c r="C2" s="243" t="s">
        <v>300</v>
      </c>
      <c r="D2" s="244" t="s">
        <v>301</v>
      </c>
    </row>
    <row r="3" spans="1:19" x14ac:dyDescent="0.4">
      <c r="A3" s="240"/>
      <c r="B3" s="240"/>
      <c r="C3" s="243" t="s">
        <v>302</v>
      </c>
      <c r="D3" s="244">
        <v>201620014</v>
      </c>
    </row>
    <row r="4" spans="1:19" x14ac:dyDescent="0.4">
      <c r="C4" s="245" t="s">
        <v>303</v>
      </c>
      <c r="D4" s="244" t="s">
        <v>304</v>
      </c>
    </row>
    <row r="5" spans="1:19" x14ac:dyDescent="0.4">
      <c r="C5" s="245" t="s">
        <v>305</v>
      </c>
      <c r="D5" s="244" t="s">
        <v>306</v>
      </c>
    </row>
    <row r="6" spans="1:19" x14ac:dyDescent="0.4">
      <c r="C6" s="245" t="s">
        <v>307</v>
      </c>
      <c r="D6" s="244" t="s">
        <v>308</v>
      </c>
    </row>
    <row r="7" spans="1:19" ht="18" thickBot="1" x14ac:dyDescent="0.45">
      <c r="C7" s="246" t="s">
        <v>309</v>
      </c>
      <c r="D7" s="247" t="s">
        <v>310</v>
      </c>
    </row>
    <row r="8" spans="1:19" ht="18" thickBot="1" x14ac:dyDescent="0.45"/>
    <row r="9" spans="1:19" ht="19.2" x14ac:dyDescent="0.4">
      <c r="A9" s="248" t="s">
        <v>311</v>
      </c>
      <c r="B9" s="249"/>
      <c r="C9" s="249"/>
      <c r="D9" s="249"/>
      <c r="E9" s="250"/>
      <c r="F9" s="251"/>
      <c r="G9" s="252" t="s">
        <v>312</v>
      </c>
      <c r="H9" s="253"/>
      <c r="I9" s="253"/>
      <c r="J9" s="253"/>
      <c r="K9" s="253"/>
      <c r="L9" s="254"/>
      <c r="M9" s="255"/>
      <c r="N9" s="255"/>
      <c r="O9" s="255"/>
      <c r="P9" s="256"/>
      <c r="Q9" s="256"/>
      <c r="R9" s="256"/>
      <c r="S9" s="256"/>
    </row>
    <row r="10" spans="1:19" x14ac:dyDescent="0.4">
      <c r="A10" s="245" t="s">
        <v>313</v>
      </c>
      <c r="B10" s="257" t="s">
        <v>314</v>
      </c>
      <c r="C10" s="257" t="s">
        <v>315</v>
      </c>
      <c r="D10" s="258" t="s">
        <v>316</v>
      </c>
      <c r="E10" s="259" t="s">
        <v>317</v>
      </c>
      <c r="F10" s="260"/>
      <c r="G10" s="261" t="str">
        <f t="shared" ref="G10:J14" si="0">A10</f>
        <v>성별</v>
      </c>
      <c r="H10" s="257" t="str">
        <f t="shared" si="0"/>
        <v>나이</v>
      </c>
      <c r="I10" s="257" t="str">
        <f t="shared" si="0"/>
        <v>코드</v>
      </c>
      <c r="J10" s="258" t="str">
        <f t="shared" si="0"/>
        <v>병명</v>
      </c>
      <c r="K10" s="257" t="s">
        <v>329</v>
      </c>
      <c r="L10" s="262" t="s">
        <v>326</v>
      </c>
      <c r="M10" s="256"/>
      <c r="N10" s="260"/>
      <c r="O10" s="256"/>
      <c r="P10" s="256"/>
      <c r="Q10" s="256"/>
      <c r="R10" s="256"/>
      <c r="S10" s="256"/>
    </row>
    <row r="11" spans="1:19" x14ac:dyDescent="0.4">
      <c r="A11" s="245" t="s">
        <v>498</v>
      </c>
      <c r="B11" s="257">
        <v>65</v>
      </c>
      <c r="C11" s="257" t="s">
        <v>499</v>
      </c>
      <c r="D11" s="257" t="s">
        <v>500</v>
      </c>
      <c r="E11" s="346" t="s">
        <v>443</v>
      </c>
      <c r="F11" s="264"/>
      <c r="G11" s="265" t="str">
        <f t="shared" si="0"/>
        <v>여</v>
      </c>
      <c r="H11" s="266">
        <f t="shared" si="0"/>
        <v>65</v>
      </c>
      <c r="I11" s="238" t="str">
        <f t="shared" si="0"/>
        <v>N189</v>
      </c>
      <c r="J11" s="238" t="str">
        <f t="shared" si="0"/>
        <v>상세불명의 만성 신부전</v>
      </c>
      <c r="K11" s="266" t="s">
        <v>501</v>
      </c>
      <c r="L11" s="267" t="str">
        <f>E11</f>
        <v>신장내과</v>
      </c>
      <c r="M11" s="268"/>
      <c r="O11" s="256"/>
      <c r="P11" s="256"/>
      <c r="Q11" s="256"/>
      <c r="R11" s="256"/>
      <c r="S11" s="256"/>
    </row>
    <row r="12" spans="1:19" x14ac:dyDescent="0.4">
      <c r="A12" s="245"/>
      <c r="B12" s="257"/>
      <c r="C12" s="257" t="s">
        <v>502</v>
      </c>
      <c r="D12" s="257" t="s">
        <v>503</v>
      </c>
      <c r="E12" s="347"/>
      <c r="F12" s="264"/>
      <c r="G12" s="261"/>
      <c r="H12" s="266"/>
      <c r="I12" s="238" t="str">
        <f t="shared" si="0"/>
        <v>K25</v>
      </c>
      <c r="J12" s="266" t="str">
        <f t="shared" si="0"/>
        <v>위궤양</v>
      </c>
      <c r="K12" s="266"/>
      <c r="L12" s="267"/>
      <c r="M12" s="268"/>
      <c r="O12" s="256"/>
      <c r="P12" s="256"/>
      <c r="Q12" s="256"/>
      <c r="R12" s="256"/>
      <c r="S12" s="256"/>
    </row>
    <row r="13" spans="1:19" x14ac:dyDescent="0.4">
      <c r="A13" s="245"/>
      <c r="B13" s="257"/>
      <c r="C13" s="257" t="s">
        <v>504</v>
      </c>
      <c r="D13" s="257" t="s">
        <v>505</v>
      </c>
      <c r="E13" s="347"/>
      <c r="F13" s="264"/>
      <c r="G13" s="261"/>
      <c r="H13" s="266"/>
      <c r="I13" s="238" t="str">
        <f t="shared" si="0"/>
        <v>Z491</v>
      </c>
      <c r="J13" s="238" t="str">
        <f t="shared" si="0"/>
        <v>체외투석</v>
      </c>
      <c r="K13" s="266" t="s">
        <v>506</v>
      </c>
      <c r="L13" s="267"/>
      <c r="M13" s="268"/>
      <c r="O13" s="256"/>
      <c r="P13" s="256"/>
      <c r="Q13" s="256"/>
      <c r="R13" s="256"/>
      <c r="S13" s="256"/>
    </row>
    <row r="14" spans="1:19" ht="18" thickBot="1" x14ac:dyDescent="0.45">
      <c r="A14" s="269"/>
      <c r="B14" s="270"/>
      <c r="C14" s="270"/>
      <c r="D14" s="271"/>
      <c r="E14" s="272"/>
      <c r="F14" s="264"/>
      <c r="G14" s="246"/>
      <c r="H14" s="273"/>
      <c r="I14" s="273">
        <f t="shared" si="0"/>
        <v>0</v>
      </c>
      <c r="J14" s="273">
        <f t="shared" si="0"/>
        <v>0</v>
      </c>
      <c r="K14" s="273"/>
      <c r="L14" s="274"/>
      <c r="M14" s="268"/>
      <c r="N14" s="268"/>
      <c r="O14" s="256"/>
      <c r="P14" s="256"/>
      <c r="Q14" s="256"/>
      <c r="R14" s="256"/>
      <c r="S14" s="256"/>
    </row>
    <row r="15" spans="1:19" ht="18" thickBot="1" x14ac:dyDescent="0.45">
      <c r="Q15" s="256"/>
      <c r="R15" s="256"/>
      <c r="S15" s="256"/>
    </row>
    <row r="16" spans="1:19" ht="19.2" x14ac:dyDescent="0.4">
      <c r="A16" s="255"/>
      <c r="B16" s="255"/>
      <c r="C16" s="252" t="s">
        <v>507</v>
      </c>
      <c r="D16" s="253"/>
      <c r="E16" s="253"/>
      <c r="F16" s="254"/>
      <c r="H16" s="275" t="s">
        <v>508</v>
      </c>
      <c r="I16" s="276"/>
      <c r="J16" s="276"/>
      <c r="K16" s="276"/>
      <c r="L16" s="276"/>
      <c r="M16" s="277" t="s">
        <v>509</v>
      </c>
      <c r="N16" s="278">
        <v>81.400000000000006</v>
      </c>
      <c r="O16" s="277" t="s">
        <v>510</v>
      </c>
      <c r="P16" s="279">
        <v>73.5</v>
      </c>
      <c r="Q16" s="255"/>
      <c r="R16" s="255"/>
      <c r="S16" s="255"/>
    </row>
    <row r="17" spans="1:19" x14ac:dyDescent="0.4">
      <c r="A17" s="256"/>
      <c r="B17" s="256"/>
      <c r="C17" s="245" t="s">
        <v>511</v>
      </c>
      <c r="D17" s="258" t="s">
        <v>512</v>
      </c>
      <c r="E17" s="257" t="s">
        <v>513</v>
      </c>
      <c r="F17" s="280" t="s">
        <v>514</v>
      </c>
      <c r="G17" s="256"/>
      <c r="H17" s="281" t="s">
        <v>515</v>
      </c>
      <c r="I17" s="258" t="s">
        <v>516</v>
      </c>
      <c r="J17" s="258" t="s">
        <v>517</v>
      </c>
      <c r="K17" s="257" t="s">
        <v>513</v>
      </c>
      <c r="L17" s="257" t="s">
        <v>514</v>
      </c>
      <c r="M17" s="257" t="s">
        <v>518</v>
      </c>
      <c r="N17" s="257" t="s">
        <v>519</v>
      </c>
      <c r="O17" s="257" t="s">
        <v>520</v>
      </c>
      <c r="P17" s="280" t="s">
        <v>521</v>
      </c>
      <c r="Q17" s="256"/>
      <c r="R17" s="256"/>
      <c r="S17" s="256"/>
    </row>
    <row r="18" spans="1:19" x14ac:dyDescent="0.4">
      <c r="A18" s="282"/>
      <c r="B18" s="260"/>
      <c r="C18" s="261" t="s">
        <v>522</v>
      </c>
      <c r="D18" s="257" t="s">
        <v>394</v>
      </c>
      <c r="E18" s="257"/>
      <c r="F18" s="280"/>
      <c r="G18" s="256"/>
      <c r="H18" s="265" t="str">
        <f>C18</f>
        <v>진찰료</v>
      </c>
      <c r="I18" s="238" t="s">
        <v>523</v>
      </c>
      <c r="J18" s="317" t="s">
        <v>524</v>
      </c>
      <c r="K18" s="291">
        <v>1</v>
      </c>
      <c r="L18" s="291">
        <v>1</v>
      </c>
      <c r="M18" s="266"/>
      <c r="N18" s="257">
        <v>174.84</v>
      </c>
      <c r="O18" s="263">
        <f>P16</f>
        <v>73.5</v>
      </c>
      <c r="P18" s="287">
        <f>N18*K18*L18*O18</f>
        <v>12850.74</v>
      </c>
      <c r="Q18" s="256"/>
      <c r="R18" s="288"/>
      <c r="S18" s="256"/>
    </row>
    <row r="19" spans="1:19" x14ac:dyDescent="0.4">
      <c r="A19" s="282"/>
      <c r="B19" s="260"/>
      <c r="C19" s="261"/>
      <c r="D19" s="257"/>
      <c r="E19" s="257"/>
      <c r="F19" s="280"/>
      <c r="G19" s="256"/>
      <c r="H19" s="289"/>
      <c r="I19" s="332" t="s">
        <v>525</v>
      </c>
      <c r="J19" s="320" t="s">
        <v>526</v>
      </c>
      <c r="K19" s="291">
        <v>1</v>
      </c>
      <c r="L19" s="291">
        <v>1</v>
      </c>
      <c r="M19" s="266" t="s">
        <v>260</v>
      </c>
      <c r="N19" s="257">
        <v>0.68</v>
      </c>
      <c r="O19" s="263">
        <f>O18</f>
        <v>73.5</v>
      </c>
      <c r="P19" s="287">
        <f t="shared" ref="P19:P28" si="1">N19*K19*L19*O19</f>
        <v>49.980000000000004</v>
      </c>
      <c r="Q19" s="256"/>
      <c r="R19" s="288"/>
      <c r="S19" s="256"/>
    </row>
    <row r="20" spans="1:19" ht="19.2" customHeight="1" x14ac:dyDescent="0.4">
      <c r="A20" s="282"/>
      <c r="B20" s="264"/>
      <c r="C20" s="261" t="s">
        <v>261</v>
      </c>
      <c r="D20" s="257" t="s">
        <v>527</v>
      </c>
      <c r="E20" s="257"/>
      <c r="F20" s="280"/>
      <c r="G20" s="256"/>
      <c r="H20" s="265" t="str">
        <f>C20</f>
        <v>약재료</v>
      </c>
      <c r="I20" s="266">
        <v>644904540</v>
      </c>
      <c r="J20" s="257" t="s">
        <v>528</v>
      </c>
      <c r="K20" s="291">
        <v>1</v>
      </c>
      <c r="L20" s="291">
        <v>1</v>
      </c>
      <c r="M20" s="266" t="s">
        <v>529</v>
      </c>
      <c r="N20" s="291">
        <v>11764</v>
      </c>
      <c r="O20" s="263">
        <v>1</v>
      </c>
      <c r="P20" s="287">
        <f t="shared" si="1"/>
        <v>11764</v>
      </c>
      <c r="Q20" s="256"/>
      <c r="R20" s="288"/>
      <c r="S20" s="256"/>
    </row>
    <row r="21" spans="1:19" x14ac:dyDescent="0.4">
      <c r="A21" s="282"/>
      <c r="B21" s="260"/>
      <c r="C21" s="261"/>
      <c r="D21" s="257"/>
      <c r="E21" s="257"/>
      <c r="F21" s="280"/>
      <c r="G21" s="256"/>
      <c r="H21" s="289"/>
      <c r="I21" s="266"/>
      <c r="J21" s="257"/>
      <c r="K21" s="291"/>
      <c r="L21" s="291"/>
      <c r="M21" s="266"/>
      <c r="N21" s="291"/>
      <c r="O21" s="263">
        <f>O19</f>
        <v>73.5</v>
      </c>
      <c r="P21" s="287">
        <f t="shared" si="1"/>
        <v>0</v>
      </c>
      <c r="Q21" s="256"/>
      <c r="R21" s="288"/>
      <c r="S21" s="256"/>
    </row>
    <row r="22" spans="1:19" x14ac:dyDescent="0.4">
      <c r="A22" s="282"/>
      <c r="B22" s="260"/>
      <c r="C22" s="261" t="s">
        <v>530</v>
      </c>
      <c r="D22" s="257"/>
      <c r="E22" s="257"/>
      <c r="F22" s="280"/>
      <c r="G22" s="256"/>
      <c r="H22" s="265" t="str">
        <f>C22</f>
        <v>주사료</v>
      </c>
      <c r="I22" s="332"/>
      <c r="J22" s="257"/>
      <c r="K22" s="291">
        <v>0</v>
      </c>
      <c r="L22" s="291">
        <v>0</v>
      </c>
      <c r="M22" s="266"/>
      <c r="N22" s="257"/>
      <c r="O22" s="263">
        <f t="shared" ref="O22:O28" si="2">O21</f>
        <v>73.5</v>
      </c>
      <c r="P22" s="287">
        <f t="shared" si="1"/>
        <v>0</v>
      </c>
      <c r="Q22" s="256"/>
      <c r="R22" s="288"/>
      <c r="S22" s="256"/>
    </row>
    <row r="23" spans="1:19" x14ac:dyDescent="0.4">
      <c r="A23" s="282"/>
      <c r="B23" s="260"/>
      <c r="C23" s="261"/>
      <c r="D23" s="257"/>
      <c r="E23" s="257"/>
      <c r="F23" s="280"/>
      <c r="G23" s="256"/>
      <c r="H23" s="289"/>
      <c r="I23" s="332"/>
      <c r="J23" s="257"/>
      <c r="K23" s="291"/>
      <c r="L23" s="291"/>
      <c r="M23" s="266"/>
      <c r="N23" s="257"/>
      <c r="O23" s="263">
        <f t="shared" si="2"/>
        <v>73.5</v>
      </c>
      <c r="P23" s="287">
        <f t="shared" si="1"/>
        <v>0</v>
      </c>
      <c r="Q23" s="256"/>
      <c r="R23" s="288"/>
      <c r="S23" s="256"/>
    </row>
    <row r="24" spans="1:19" x14ac:dyDescent="0.4">
      <c r="A24" s="282"/>
      <c r="B24" s="260"/>
      <c r="C24" s="261" t="s">
        <v>422</v>
      </c>
      <c r="D24" s="257" t="s">
        <v>531</v>
      </c>
      <c r="E24" s="257"/>
      <c r="F24" s="280"/>
      <c r="G24" s="256"/>
      <c r="H24" s="265" t="str">
        <f>C24</f>
        <v>처치및 수술료</v>
      </c>
      <c r="I24" s="332" t="s">
        <v>532</v>
      </c>
      <c r="J24" s="320" t="s">
        <v>533</v>
      </c>
      <c r="K24" s="332">
        <v>1</v>
      </c>
      <c r="L24" s="291">
        <v>1</v>
      </c>
      <c r="M24" s="266" t="s">
        <v>447</v>
      </c>
      <c r="N24" s="257">
        <v>709.82</v>
      </c>
      <c r="O24" s="263">
        <f t="shared" si="2"/>
        <v>73.5</v>
      </c>
      <c r="P24" s="287">
        <f t="shared" si="1"/>
        <v>52171.770000000004</v>
      </c>
      <c r="Q24" s="256"/>
      <c r="R24" s="288"/>
      <c r="S24" s="256"/>
    </row>
    <row r="25" spans="1:19" x14ac:dyDescent="0.4">
      <c r="A25" s="282"/>
      <c r="B25" s="260"/>
      <c r="C25" s="261"/>
      <c r="D25" s="257" t="s">
        <v>534</v>
      </c>
      <c r="E25" s="257"/>
      <c r="F25" s="280"/>
      <c r="G25" s="256"/>
      <c r="H25" s="289"/>
      <c r="I25" s="285" t="s">
        <v>216</v>
      </c>
      <c r="J25" s="320" t="s">
        <v>535</v>
      </c>
      <c r="K25" s="291">
        <v>1</v>
      </c>
      <c r="L25" s="291">
        <v>1</v>
      </c>
      <c r="M25" s="266"/>
      <c r="N25" s="291">
        <v>33900</v>
      </c>
      <c r="O25" s="263">
        <v>1</v>
      </c>
      <c r="P25" s="287">
        <f t="shared" si="1"/>
        <v>33900</v>
      </c>
      <c r="Q25" s="256"/>
      <c r="R25" s="288"/>
      <c r="S25" s="256"/>
    </row>
    <row r="26" spans="1:19" x14ac:dyDescent="0.4">
      <c r="A26" s="282"/>
      <c r="B26" s="260"/>
      <c r="C26" s="261"/>
      <c r="D26" s="258"/>
      <c r="E26" s="257"/>
      <c r="F26" s="280"/>
      <c r="G26" s="256"/>
      <c r="H26" s="289"/>
      <c r="I26" s="235"/>
      <c r="J26" s="320" t="s">
        <v>536</v>
      </c>
      <c r="K26" s="290">
        <f t="shared" ref="J26:L28" si="3">E26</f>
        <v>0</v>
      </c>
      <c r="L26" s="291">
        <f t="shared" si="3"/>
        <v>0</v>
      </c>
      <c r="M26" s="266"/>
      <c r="N26" s="286"/>
      <c r="O26" s="263">
        <f>O24</f>
        <v>73.5</v>
      </c>
      <c r="P26" s="287">
        <f t="shared" si="1"/>
        <v>0</v>
      </c>
      <c r="Q26" s="256"/>
      <c r="R26" s="288"/>
      <c r="S26" s="256"/>
    </row>
    <row r="27" spans="1:19" x14ac:dyDescent="0.4">
      <c r="A27" s="282"/>
      <c r="B27" s="260"/>
      <c r="C27" s="261" t="s">
        <v>459</v>
      </c>
      <c r="D27" s="258"/>
      <c r="E27" s="257"/>
      <c r="F27" s="280"/>
      <c r="G27" s="256"/>
      <c r="H27" s="265" t="str">
        <f>C27</f>
        <v>검사료</v>
      </c>
      <c r="I27" s="266"/>
      <c r="J27" s="237">
        <f t="shared" si="3"/>
        <v>0</v>
      </c>
      <c r="K27" s="290">
        <f t="shared" si="3"/>
        <v>0</v>
      </c>
      <c r="L27" s="291">
        <f t="shared" si="3"/>
        <v>0</v>
      </c>
      <c r="M27" s="266"/>
      <c r="N27" s="286"/>
      <c r="O27" s="263">
        <f t="shared" si="2"/>
        <v>73.5</v>
      </c>
      <c r="P27" s="287">
        <f t="shared" si="1"/>
        <v>0</v>
      </c>
      <c r="Q27" s="256"/>
      <c r="R27" s="288"/>
      <c r="S27" s="256"/>
    </row>
    <row r="28" spans="1:19" x14ac:dyDescent="0.4">
      <c r="A28" s="282"/>
      <c r="B28" s="260"/>
      <c r="C28" s="261"/>
      <c r="D28" s="258"/>
      <c r="E28" s="257"/>
      <c r="F28" s="280"/>
      <c r="G28" s="256"/>
      <c r="H28" s="289"/>
      <c r="I28" s="283"/>
      <c r="J28" s="237">
        <f t="shared" si="3"/>
        <v>0</v>
      </c>
      <c r="K28" s="290">
        <f t="shared" si="3"/>
        <v>0</v>
      </c>
      <c r="L28" s="291">
        <f t="shared" si="3"/>
        <v>0</v>
      </c>
      <c r="M28" s="266"/>
      <c r="N28" s="286"/>
      <c r="O28" s="263">
        <f t="shared" si="2"/>
        <v>73.5</v>
      </c>
      <c r="P28" s="287">
        <f t="shared" si="1"/>
        <v>0</v>
      </c>
      <c r="Q28" s="256"/>
      <c r="R28" s="288"/>
      <c r="S28" s="256"/>
    </row>
    <row r="29" spans="1:19" x14ac:dyDescent="0.4">
      <c r="Q29" s="256"/>
      <c r="R29" s="256"/>
      <c r="S29" s="256"/>
    </row>
    <row r="30" spans="1:19" x14ac:dyDescent="0.4">
      <c r="Q30" s="256"/>
      <c r="R30" s="256"/>
      <c r="S30" s="256"/>
    </row>
    <row r="31" spans="1:19" x14ac:dyDescent="0.4">
      <c r="Q31" s="256"/>
      <c r="R31" s="256"/>
      <c r="S31" s="256"/>
    </row>
    <row r="32" spans="1:19" x14ac:dyDescent="0.4">
      <c r="Q32" s="256"/>
      <c r="R32" s="256"/>
      <c r="S32" s="256"/>
    </row>
    <row r="33" spans="17:19" x14ac:dyDescent="0.4">
      <c r="Q33" s="256"/>
      <c r="R33" s="256"/>
      <c r="S33" s="256"/>
    </row>
    <row r="34" spans="17:19" x14ac:dyDescent="0.4">
      <c r="Q34" s="256"/>
      <c r="R34" s="256"/>
      <c r="S34" s="256"/>
    </row>
    <row r="35" spans="17:19" x14ac:dyDescent="0.4">
      <c r="Q35" s="256"/>
      <c r="R35" s="256"/>
      <c r="S35" s="256"/>
    </row>
    <row r="36" spans="17:19" x14ac:dyDescent="0.4">
      <c r="Q36" s="256"/>
      <c r="R36" s="256"/>
      <c r="S36" s="256"/>
    </row>
    <row r="37" spans="17:19" x14ac:dyDescent="0.4">
      <c r="Q37" s="256"/>
      <c r="R37" s="256"/>
      <c r="S37" s="256"/>
    </row>
    <row r="38" spans="17:19" x14ac:dyDescent="0.4">
      <c r="Q38" s="256"/>
      <c r="R38" s="256"/>
      <c r="S38" s="256"/>
    </row>
    <row r="39" spans="17:19" x14ac:dyDescent="0.4">
      <c r="Q39" s="256"/>
      <c r="R39" s="256"/>
      <c r="S39" s="256"/>
    </row>
    <row r="40" spans="17:19" x14ac:dyDescent="0.4">
      <c r="Q40" s="256"/>
      <c r="R40" s="256"/>
      <c r="S40" s="256"/>
    </row>
    <row r="41" spans="17:19" x14ac:dyDescent="0.4">
      <c r="Q41" s="256"/>
      <c r="R41" s="256"/>
      <c r="S41" s="256"/>
    </row>
    <row r="42" spans="17:19" x14ac:dyDescent="0.4">
      <c r="Q42" s="256"/>
      <c r="R42" s="256"/>
      <c r="S42" s="256"/>
    </row>
    <row r="43" spans="17:19" x14ac:dyDescent="0.4">
      <c r="Q43" s="256"/>
      <c r="R43" s="256"/>
      <c r="S43" s="256"/>
    </row>
    <row r="44" spans="17:19" x14ac:dyDescent="0.4">
      <c r="Q44" s="256"/>
      <c r="R44" s="256"/>
      <c r="S44" s="256"/>
    </row>
    <row r="45" spans="17:19" x14ac:dyDescent="0.4">
      <c r="Q45" s="256"/>
      <c r="R45" s="256"/>
      <c r="S45" s="256"/>
    </row>
    <row r="46" spans="17:19" x14ac:dyDescent="0.4">
      <c r="Q46" s="256"/>
      <c r="R46" s="256"/>
      <c r="S46" s="256"/>
    </row>
  </sheetData>
  <mergeCells count="4">
    <mergeCell ref="A9:E9"/>
    <mergeCell ref="G9:L9"/>
    <mergeCell ref="C16:F16"/>
    <mergeCell ref="H16:L16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6"/>
  <sheetViews>
    <sheetView view="pageBreakPreview" topLeftCell="A13" zoomScale="110" zoomScaleSheetLayoutView="110" workbookViewId="0">
      <selection activeCell="X20" sqref="X20:Y20"/>
    </sheetView>
  </sheetViews>
  <sheetFormatPr defaultColWidth="7.3984375" defaultRowHeight="15.6" x14ac:dyDescent="0.4"/>
  <cols>
    <col min="1" max="1" width="8.5" style="3" customWidth="1"/>
    <col min="2" max="2" width="8.59765625" style="3" customWidth="1"/>
    <col min="3" max="3" width="7.19921875" style="3" customWidth="1"/>
    <col min="4" max="4" width="5.09765625" style="3" customWidth="1"/>
    <col min="5" max="5" width="9.19921875" style="3" customWidth="1"/>
    <col min="6" max="6" width="4.09765625" style="3" customWidth="1"/>
    <col min="7" max="7" width="5.8984375" style="3" customWidth="1"/>
    <col min="8" max="8" width="3.8984375" style="3" customWidth="1"/>
    <col min="9" max="9" width="3" style="3" customWidth="1"/>
    <col min="10" max="10" width="6.69921875" style="3" customWidth="1"/>
    <col min="11" max="11" width="6.5" style="3" customWidth="1"/>
    <col min="12" max="12" width="4.69921875" style="3" customWidth="1"/>
    <col min="13" max="13" width="4.09765625" style="3" customWidth="1"/>
    <col min="14" max="14" width="5.69921875" style="3" customWidth="1"/>
    <col min="15" max="15" width="2.59765625" style="3" customWidth="1"/>
    <col min="16" max="17" width="4" style="3" hidden="1" customWidth="1"/>
    <col min="18" max="19" width="4" style="3" customWidth="1"/>
    <col min="20" max="20" width="3.3984375" style="3" customWidth="1"/>
    <col min="21" max="21" width="3" style="3" customWidth="1"/>
    <col min="22" max="22" width="6.19921875" style="3" customWidth="1"/>
    <col min="23" max="23" width="4.69921875" style="3" customWidth="1"/>
    <col min="24" max="24" width="4.8984375" style="3" customWidth="1"/>
    <col min="25" max="25" width="4.5" style="3" customWidth="1"/>
    <col min="26" max="26" width="5.09765625" style="3" customWidth="1"/>
    <col min="27" max="27" width="5.3984375" style="3" customWidth="1"/>
    <col min="28" max="28" width="7.8984375" style="3" customWidth="1"/>
    <col min="29" max="29" width="6.59765625" style="3" customWidth="1"/>
    <col min="30" max="34" width="1.8984375" style="3" customWidth="1"/>
    <col min="35" max="16384" width="7.3984375" style="3"/>
  </cols>
  <sheetData>
    <row r="1" spans="1:29" ht="23.25" customHeight="1" x14ac:dyDescent="0.4">
      <c r="A1" s="3" t="s">
        <v>0</v>
      </c>
      <c r="D1" s="3" t="s">
        <v>143</v>
      </c>
      <c r="E1" s="3">
        <v>3</v>
      </c>
      <c r="Y1" s="140" t="s">
        <v>97</v>
      </c>
      <c r="Z1" s="140"/>
      <c r="AA1" s="140"/>
    </row>
    <row r="2" spans="1:29" ht="18.75" customHeight="1" x14ac:dyDescent="0.4">
      <c r="A2" s="99" t="s">
        <v>1</v>
      </c>
      <c r="B2" s="101"/>
      <c r="C2" s="108" t="s">
        <v>64</v>
      </c>
      <c r="D2" s="108" t="s">
        <v>65</v>
      </c>
      <c r="E2" s="108">
        <v>0</v>
      </c>
      <c r="F2" s="108">
        <v>3</v>
      </c>
      <c r="G2" s="134" t="s">
        <v>62</v>
      </c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/>
      <c r="T2" s="120" t="s">
        <v>60</v>
      </c>
      <c r="U2" s="111"/>
      <c r="V2" s="111"/>
      <c r="W2" s="111"/>
      <c r="X2" s="111"/>
      <c r="Y2" s="111"/>
      <c r="Z2" s="111"/>
      <c r="AA2" s="121"/>
    </row>
    <row r="3" spans="1:29" ht="15" customHeight="1" x14ac:dyDescent="0.4">
      <c r="A3" s="105"/>
      <c r="B3" s="107"/>
      <c r="C3" s="108"/>
      <c r="D3" s="108"/>
      <c r="E3" s="108"/>
      <c r="F3" s="108"/>
      <c r="G3" s="137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9"/>
      <c r="T3" s="99" t="s">
        <v>2</v>
      </c>
      <c r="U3" s="101"/>
      <c r="V3" s="99" t="s">
        <v>158</v>
      </c>
      <c r="W3" s="100"/>
      <c r="X3" s="100"/>
      <c r="Y3" s="100"/>
      <c r="Z3" s="100"/>
      <c r="AA3" s="101"/>
    </row>
    <row r="4" spans="1:29" ht="20.100000000000001" customHeight="1" x14ac:dyDescent="0.4">
      <c r="A4" s="157" t="s">
        <v>99</v>
      </c>
      <c r="B4" s="158"/>
      <c r="C4" s="120">
        <v>123456</v>
      </c>
      <c r="D4" s="111"/>
      <c r="E4" s="111"/>
      <c r="F4" s="121"/>
      <c r="G4" s="180" t="s">
        <v>41</v>
      </c>
      <c r="H4" s="180"/>
      <c r="I4" s="180"/>
      <c r="J4" s="180"/>
      <c r="K4" s="120"/>
      <c r="L4" s="111"/>
      <c r="M4" s="111"/>
      <c r="N4" s="111"/>
      <c r="O4" s="111"/>
      <c r="P4" s="111"/>
      <c r="Q4" s="111"/>
      <c r="R4" s="111"/>
      <c r="S4" s="121"/>
      <c r="T4" s="105"/>
      <c r="U4" s="107"/>
      <c r="V4" s="105"/>
      <c r="W4" s="106"/>
      <c r="X4" s="106"/>
      <c r="Y4" s="106"/>
      <c r="Z4" s="106"/>
      <c r="AA4" s="107"/>
    </row>
    <row r="5" spans="1:29" ht="20.100000000000001" customHeight="1" x14ac:dyDescent="0.4">
      <c r="A5" s="120" t="s">
        <v>66</v>
      </c>
      <c r="B5" s="121"/>
      <c r="C5" s="120" t="s">
        <v>156</v>
      </c>
      <c r="D5" s="111"/>
      <c r="E5" s="111"/>
      <c r="F5" s="121"/>
      <c r="G5" s="120" t="s">
        <v>77</v>
      </c>
      <c r="H5" s="111"/>
      <c r="I5" s="111"/>
      <c r="J5" s="121"/>
      <c r="K5" s="120"/>
      <c r="L5" s="111"/>
      <c r="M5" s="111"/>
      <c r="N5" s="111"/>
      <c r="O5" s="111"/>
      <c r="P5" s="111"/>
      <c r="Q5" s="111"/>
      <c r="R5" s="111"/>
      <c r="S5" s="121"/>
      <c r="T5" s="99" t="s">
        <v>3</v>
      </c>
      <c r="U5" s="101"/>
      <c r="V5" s="99" t="s">
        <v>159</v>
      </c>
      <c r="W5" s="100"/>
      <c r="X5" s="100"/>
      <c r="Y5" s="100"/>
      <c r="Z5" s="100"/>
      <c r="AA5" s="101"/>
    </row>
    <row r="6" spans="1:29" ht="20.100000000000001" customHeight="1" x14ac:dyDescent="0.4">
      <c r="A6" s="120" t="s">
        <v>4</v>
      </c>
      <c r="B6" s="121"/>
      <c r="C6" s="120" t="s">
        <v>157</v>
      </c>
      <c r="D6" s="111"/>
      <c r="E6" s="111"/>
      <c r="F6" s="121"/>
      <c r="G6" s="120"/>
      <c r="H6" s="111"/>
      <c r="I6" s="111"/>
      <c r="J6" s="121"/>
      <c r="K6" s="5" t="s">
        <v>55</v>
      </c>
      <c r="L6" s="120"/>
      <c r="M6" s="111"/>
      <c r="N6" s="111"/>
      <c r="O6" s="111"/>
      <c r="P6" s="111"/>
      <c r="Q6" s="111"/>
      <c r="R6" s="111"/>
      <c r="S6" s="121"/>
      <c r="T6" s="105"/>
      <c r="U6" s="107"/>
      <c r="V6" s="105"/>
      <c r="W6" s="106"/>
      <c r="X6" s="106"/>
      <c r="Y6" s="106"/>
      <c r="Z6" s="106"/>
      <c r="AA6" s="107"/>
    </row>
    <row r="7" spans="1:29" ht="27" customHeight="1" x14ac:dyDescent="0.4">
      <c r="A7" s="120" t="s">
        <v>67</v>
      </c>
      <c r="B7" s="111"/>
      <c r="C7" s="111"/>
      <c r="D7" s="111"/>
      <c r="E7" s="111"/>
      <c r="F7" s="121"/>
      <c r="G7" s="122" t="s">
        <v>42</v>
      </c>
      <c r="H7" s="123"/>
      <c r="I7" s="124"/>
      <c r="J7" s="27" t="s">
        <v>45</v>
      </c>
      <c r="K7" s="53" t="s">
        <v>54</v>
      </c>
      <c r="L7" s="122" t="s">
        <v>56</v>
      </c>
      <c r="M7" s="124"/>
      <c r="N7" s="122" t="s">
        <v>57</v>
      </c>
      <c r="O7" s="124"/>
      <c r="P7" s="122" t="s">
        <v>100</v>
      </c>
      <c r="Q7" s="123"/>
      <c r="R7" s="122" t="s">
        <v>101</v>
      </c>
      <c r="S7" s="124"/>
      <c r="T7" s="187" t="s">
        <v>102</v>
      </c>
      <c r="U7" s="188"/>
      <c r="V7" s="186" t="s">
        <v>103</v>
      </c>
      <c r="W7" s="186"/>
      <c r="X7" s="186"/>
      <c r="Y7" s="122" t="s">
        <v>61</v>
      </c>
      <c r="Z7" s="123"/>
      <c r="AA7" s="124"/>
    </row>
    <row r="8" spans="1:29" ht="18.75" customHeight="1" x14ac:dyDescent="0.4">
      <c r="A8" s="99" t="s">
        <v>160</v>
      </c>
      <c r="B8" s="100"/>
      <c r="C8" s="100"/>
      <c r="D8" s="100"/>
      <c r="E8" s="100"/>
      <c r="F8" s="101"/>
      <c r="G8" s="120" t="s">
        <v>163</v>
      </c>
      <c r="H8" s="111"/>
      <c r="I8" s="121"/>
      <c r="J8" s="4"/>
      <c r="K8" s="4"/>
      <c r="L8" s="120"/>
      <c r="M8" s="121"/>
      <c r="N8" s="120"/>
      <c r="O8" s="121"/>
      <c r="P8" s="120">
        <v>12345</v>
      </c>
      <c r="Q8" s="121"/>
      <c r="R8" s="120"/>
      <c r="S8" s="121"/>
      <c r="T8" s="195">
        <v>20180327</v>
      </c>
      <c r="U8" s="196"/>
      <c r="V8" s="120">
        <v>1</v>
      </c>
      <c r="W8" s="121"/>
      <c r="X8" s="19" t="s">
        <v>35</v>
      </c>
      <c r="Y8" s="125" t="s">
        <v>166</v>
      </c>
      <c r="Z8" s="126"/>
      <c r="AA8" s="127"/>
    </row>
    <row r="9" spans="1:29" ht="18.75" customHeight="1" x14ac:dyDescent="0.4">
      <c r="A9" s="120" t="s">
        <v>161</v>
      </c>
      <c r="B9" s="111"/>
      <c r="C9" s="111"/>
      <c r="D9" s="111"/>
      <c r="E9" s="111"/>
      <c r="F9" s="121"/>
      <c r="G9" s="120" t="s">
        <v>164</v>
      </c>
      <c r="H9" s="111"/>
      <c r="I9" s="121"/>
      <c r="J9" s="4"/>
      <c r="K9" s="4"/>
      <c r="L9" s="120"/>
      <c r="M9" s="121"/>
      <c r="N9" s="120"/>
      <c r="O9" s="121"/>
      <c r="P9" s="120"/>
      <c r="Q9" s="121"/>
      <c r="R9" s="120"/>
      <c r="S9" s="121"/>
      <c r="T9" s="120"/>
      <c r="U9" s="121"/>
      <c r="V9" s="120"/>
      <c r="W9" s="121"/>
      <c r="X9" s="19" t="s">
        <v>35</v>
      </c>
      <c r="Y9" s="128"/>
      <c r="Z9" s="129"/>
      <c r="AA9" s="130"/>
    </row>
    <row r="10" spans="1:29" ht="18.75" customHeight="1" x14ac:dyDescent="0.4">
      <c r="A10" s="120" t="s">
        <v>162</v>
      </c>
      <c r="B10" s="111"/>
      <c r="C10" s="111"/>
      <c r="D10" s="111"/>
      <c r="E10" s="111"/>
      <c r="F10" s="121"/>
      <c r="G10" s="120" t="s">
        <v>165</v>
      </c>
      <c r="H10" s="111"/>
      <c r="I10" s="121"/>
      <c r="J10" s="4"/>
      <c r="K10" s="4"/>
      <c r="L10" s="120"/>
      <c r="M10" s="121"/>
      <c r="N10" s="120"/>
      <c r="O10" s="121"/>
      <c r="P10" s="120"/>
      <c r="Q10" s="121"/>
      <c r="R10" s="120"/>
      <c r="S10" s="121"/>
      <c r="T10" s="120"/>
      <c r="U10" s="121"/>
      <c r="V10" s="120"/>
      <c r="W10" s="121"/>
      <c r="X10" s="19" t="s">
        <v>35</v>
      </c>
      <c r="Y10" s="131"/>
      <c r="Z10" s="132"/>
      <c r="AA10" s="133"/>
    </row>
    <row r="11" spans="1:29" ht="21.75" customHeight="1" x14ac:dyDescent="0.4">
      <c r="A11" s="171" t="s">
        <v>93</v>
      </c>
      <c r="B11" s="172"/>
      <c r="C11" s="58">
        <v>1</v>
      </c>
      <c r="D11" s="26" t="s">
        <v>94</v>
      </c>
      <c r="E11" s="24" t="s">
        <v>95</v>
      </c>
      <c r="F11" s="120" t="s">
        <v>167</v>
      </c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21"/>
    </row>
    <row r="12" spans="1:29" ht="18.75" customHeight="1" x14ac:dyDescent="0.4">
      <c r="A12" s="99" t="s">
        <v>34</v>
      </c>
      <c r="B12" s="100"/>
      <c r="C12" s="100"/>
      <c r="D12" s="101"/>
      <c r="E12" s="156" t="s">
        <v>104</v>
      </c>
      <c r="F12" s="147"/>
      <c r="G12" s="180" t="s">
        <v>40</v>
      </c>
      <c r="H12" s="180"/>
      <c r="I12" s="180"/>
      <c r="J12" s="105" t="s">
        <v>105</v>
      </c>
      <c r="K12" s="107"/>
      <c r="L12" s="171" t="s">
        <v>142</v>
      </c>
      <c r="M12" s="172"/>
      <c r="N12" s="172"/>
      <c r="O12" s="172"/>
      <c r="P12" s="172"/>
      <c r="Q12" s="172"/>
      <c r="R12" s="172"/>
      <c r="S12" s="193"/>
      <c r="T12" s="197" t="s">
        <v>78</v>
      </c>
      <c r="U12" s="198"/>
      <c r="V12" s="146">
        <v>0</v>
      </c>
      <c r="W12" s="191" t="s">
        <v>106</v>
      </c>
      <c r="X12" s="146">
        <v>1</v>
      </c>
      <c r="Y12" s="189" t="s">
        <v>90</v>
      </c>
      <c r="Z12" s="99">
        <v>0</v>
      </c>
      <c r="AA12" s="101"/>
      <c r="AB12" s="3">
        <v>2018</v>
      </c>
    </row>
    <row r="13" spans="1:29" ht="15.75" customHeight="1" x14ac:dyDescent="0.4">
      <c r="A13" s="105"/>
      <c r="B13" s="106"/>
      <c r="C13" s="106"/>
      <c r="D13" s="107"/>
      <c r="E13" s="156"/>
      <c r="F13" s="156"/>
      <c r="G13" s="108"/>
      <c r="H13" s="108"/>
      <c r="I13" s="108"/>
      <c r="J13" s="120" t="s">
        <v>46</v>
      </c>
      <c r="K13" s="121"/>
      <c r="L13" s="171" t="s">
        <v>142</v>
      </c>
      <c r="M13" s="172"/>
      <c r="N13" s="172"/>
      <c r="O13" s="172"/>
      <c r="P13" s="172"/>
      <c r="Q13" s="172"/>
      <c r="R13" s="172"/>
      <c r="S13" s="193"/>
      <c r="T13" s="199"/>
      <c r="U13" s="200"/>
      <c r="V13" s="147"/>
      <c r="W13" s="192"/>
      <c r="X13" s="147"/>
      <c r="Y13" s="190"/>
      <c r="Z13" s="105"/>
      <c r="AA13" s="107"/>
      <c r="AB13" s="3" t="s">
        <v>154</v>
      </c>
      <c r="AC13" s="3">
        <v>81.400000000000006</v>
      </c>
    </row>
    <row r="14" spans="1:29" ht="30" customHeight="1" x14ac:dyDescent="0.4">
      <c r="A14" s="145" t="s">
        <v>63</v>
      </c>
      <c r="B14" s="6" t="s">
        <v>5</v>
      </c>
      <c r="C14" s="30"/>
      <c r="D14" s="37" t="s">
        <v>36</v>
      </c>
      <c r="E14" s="22"/>
      <c r="F14" s="31" t="s">
        <v>39</v>
      </c>
      <c r="G14" s="1" t="s">
        <v>71</v>
      </c>
      <c r="H14" s="1"/>
      <c r="I14" s="31" t="s">
        <v>36</v>
      </c>
      <c r="J14" s="184" t="s">
        <v>70</v>
      </c>
      <c r="K14" s="185"/>
      <c r="L14" s="122" t="s">
        <v>98</v>
      </c>
      <c r="M14" s="123"/>
      <c r="N14" s="123"/>
      <c r="O14" s="124"/>
      <c r="P14" s="123"/>
      <c r="Q14" s="123"/>
      <c r="R14" s="123"/>
      <c r="S14" s="123"/>
      <c r="T14" s="187" t="s">
        <v>91</v>
      </c>
      <c r="U14" s="188"/>
      <c r="V14" s="51" t="s">
        <v>92</v>
      </c>
      <c r="W14" s="53" t="s">
        <v>59</v>
      </c>
      <c r="X14" s="122"/>
      <c r="Y14" s="123"/>
      <c r="Z14" s="123"/>
      <c r="AA14" s="123"/>
      <c r="AB14" s="3" t="s">
        <v>155</v>
      </c>
      <c r="AC14" s="3">
        <v>73.5</v>
      </c>
    </row>
    <row r="15" spans="1:29" ht="30" customHeight="1" x14ac:dyDescent="0.4">
      <c r="A15" s="146"/>
      <c r="B15" s="6" t="s">
        <v>6</v>
      </c>
      <c r="C15" s="7">
        <v>1</v>
      </c>
      <c r="D15" s="37" t="s">
        <v>36</v>
      </c>
      <c r="E15" s="22">
        <f>X16</f>
        <v>12851</v>
      </c>
      <c r="F15" s="31" t="s">
        <v>39</v>
      </c>
      <c r="G15" s="1" t="s">
        <v>71</v>
      </c>
      <c r="H15" s="4"/>
      <c r="I15" s="31" t="s">
        <v>36</v>
      </c>
      <c r="J15" s="122" t="s">
        <v>47</v>
      </c>
      <c r="K15" s="124"/>
      <c r="L15" s="202" t="s">
        <v>58</v>
      </c>
      <c r="M15" s="203"/>
      <c r="N15" s="203"/>
      <c r="O15" s="203"/>
      <c r="P15" s="156" t="s">
        <v>107</v>
      </c>
      <c r="Q15" s="156"/>
      <c r="R15" s="156" t="s">
        <v>108</v>
      </c>
      <c r="S15" s="156"/>
      <c r="T15" s="194" t="s">
        <v>153</v>
      </c>
      <c r="U15" s="194"/>
      <c r="V15" s="78" t="s">
        <v>109</v>
      </c>
      <c r="W15" s="57" t="s">
        <v>110</v>
      </c>
      <c r="X15" s="112" t="s">
        <v>111</v>
      </c>
      <c r="Y15" s="113"/>
      <c r="Z15" s="1" t="s">
        <v>112</v>
      </c>
      <c r="AA15" s="1" t="s">
        <v>101</v>
      </c>
      <c r="AB15" s="3" t="s">
        <v>75</v>
      </c>
      <c r="AC15" s="3" t="s">
        <v>74</v>
      </c>
    </row>
    <row r="16" spans="1:29" ht="17.25" customHeight="1" x14ac:dyDescent="0.4">
      <c r="A16" s="146"/>
      <c r="B16" s="165" t="s">
        <v>7</v>
      </c>
      <c r="C16" s="166"/>
      <c r="D16" s="167"/>
      <c r="E16" s="52">
        <f>X17</f>
        <v>50</v>
      </c>
      <c r="F16" s="32" t="s">
        <v>39</v>
      </c>
      <c r="G16" s="99"/>
      <c r="H16" s="100"/>
      <c r="I16" s="101"/>
      <c r="J16" s="109" t="s">
        <v>187</v>
      </c>
      <c r="K16" s="109"/>
      <c r="L16" s="109" t="s">
        <v>172</v>
      </c>
      <c r="M16" s="109"/>
      <c r="N16" s="109"/>
      <c r="O16" s="109"/>
      <c r="P16" s="109"/>
      <c r="Q16" s="109"/>
      <c r="R16" s="109">
        <f>ROUND(AB16*AC16,0)</f>
        <v>12851</v>
      </c>
      <c r="S16" s="109"/>
      <c r="T16" s="109">
        <v>1</v>
      </c>
      <c r="U16" s="109"/>
      <c r="V16" s="79">
        <v>1</v>
      </c>
      <c r="W16" s="79">
        <v>1</v>
      </c>
      <c r="X16" s="109">
        <f>R16*T16*V16*W16</f>
        <v>12851</v>
      </c>
      <c r="Y16" s="109"/>
      <c r="Z16" s="79"/>
      <c r="AA16" s="80"/>
      <c r="AB16" s="3">
        <v>174.84</v>
      </c>
      <c r="AC16" s="3">
        <f>AC14</f>
        <v>73.5</v>
      </c>
    </row>
    <row r="17" spans="1:29" ht="17.25" customHeight="1" x14ac:dyDescent="0.4">
      <c r="A17" s="146"/>
      <c r="B17" s="168" t="s">
        <v>8</v>
      </c>
      <c r="C17" s="169"/>
      <c r="D17" s="170"/>
      <c r="E17" s="10"/>
      <c r="F17" s="33" t="s">
        <v>39</v>
      </c>
      <c r="G17" s="102"/>
      <c r="H17" s="103"/>
      <c r="I17" s="104"/>
      <c r="J17" s="109" t="s">
        <v>168</v>
      </c>
      <c r="K17" s="109"/>
      <c r="L17" s="109" t="s">
        <v>173</v>
      </c>
      <c r="M17" s="109"/>
      <c r="N17" s="109"/>
      <c r="O17" s="109"/>
      <c r="P17" s="109"/>
      <c r="Q17" s="109"/>
      <c r="R17" s="109">
        <f t="shared" ref="R17:R55" si="0">ROUND(AB17*AC17,0)</f>
        <v>50</v>
      </c>
      <c r="S17" s="109"/>
      <c r="T17" s="109">
        <v>1</v>
      </c>
      <c r="U17" s="109"/>
      <c r="V17" s="79">
        <v>1</v>
      </c>
      <c r="W17" s="79">
        <v>1</v>
      </c>
      <c r="X17" s="109">
        <f t="shared" ref="X17:X55" si="1">R17*T17*V17*W17</f>
        <v>50</v>
      </c>
      <c r="Y17" s="109"/>
      <c r="Z17" s="79"/>
      <c r="AA17" s="80"/>
      <c r="AB17" s="3">
        <v>0.68</v>
      </c>
      <c r="AC17" s="3">
        <f>AC16</f>
        <v>73.5</v>
      </c>
    </row>
    <row r="18" spans="1:29" ht="17.25" customHeight="1" x14ac:dyDescent="0.4">
      <c r="A18" s="146"/>
      <c r="B18" s="12" t="s">
        <v>9</v>
      </c>
      <c r="C18" s="13"/>
      <c r="D18" s="14"/>
      <c r="E18" s="10"/>
      <c r="F18" s="33" t="s">
        <v>39</v>
      </c>
      <c r="G18" s="102"/>
      <c r="H18" s="103"/>
      <c r="I18" s="104"/>
      <c r="J18" s="109">
        <v>644904540</v>
      </c>
      <c r="K18" s="109"/>
      <c r="L18" s="109" t="s">
        <v>174</v>
      </c>
      <c r="M18" s="109"/>
      <c r="N18" s="109"/>
      <c r="O18" s="109"/>
      <c r="P18" s="109"/>
      <c r="Q18" s="109"/>
      <c r="R18" s="109">
        <v>11764</v>
      </c>
      <c r="S18" s="109"/>
      <c r="T18" s="109">
        <v>1</v>
      </c>
      <c r="U18" s="109"/>
      <c r="V18" s="79">
        <v>1</v>
      </c>
      <c r="W18" s="79">
        <v>1</v>
      </c>
      <c r="X18" s="109">
        <f t="shared" si="1"/>
        <v>11764</v>
      </c>
      <c r="Y18" s="109"/>
      <c r="Z18" s="79"/>
      <c r="AA18" s="80"/>
      <c r="AC18" s="3">
        <f t="shared" ref="AC18:AC55" si="2">AC17</f>
        <v>73.5</v>
      </c>
    </row>
    <row r="19" spans="1:29" ht="17.25" customHeight="1" x14ac:dyDescent="0.4">
      <c r="A19" s="147"/>
      <c r="B19" s="70" t="s">
        <v>69</v>
      </c>
      <c r="C19" s="7"/>
      <c r="D19" s="39" t="s">
        <v>36</v>
      </c>
      <c r="E19" s="12"/>
      <c r="F19" s="34" t="s">
        <v>39</v>
      </c>
      <c r="G19" s="105"/>
      <c r="H19" s="106"/>
      <c r="I19" s="107"/>
      <c r="J19" s="109" t="s">
        <v>169</v>
      </c>
      <c r="K19" s="109"/>
      <c r="L19" s="109" t="s">
        <v>175</v>
      </c>
      <c r="M19" s="109"/>
      <c r="N19" s="109"/>
      <c r="O19" s="109"/>
      <c r="P19" s="109"/>
      <c r="Q19" s="109"/>
      <c r="R19" s="109">
        <f t="shared" si="0"/>
        <v>52172</v>
      </c>
      <c r="S19" s="109"/>
      <c r="T19" s="109">
        <v>1</v>
      </c>
      <c r="U19" s="109"/>
      <c r="V19" s="79">
        <v>1</v>
      </c>
      <c r="W19" s="79">
        <v>1</v>
      </c>
      <c r="X19" s="109">
        <f t="shared" si="1"/>
        <v>52172</v>
      </c>
      <c r="Y19" s="109"/>
      <c r="Z19" s="79"/>
      <c r="AA19" s="80"/>
      <c r="AB19" s="3">
        <v>709.82</v>
      </c>
      <c r="AC19" s="3">
        <f t="shared" si="2"/>
        <v>73.5</v>
      </c>
    </row>
    <row r="20" spans="1:29" ht="17.25" customHeight="1" x14ac:dyDescent="0.4">
      <c r="A20" s="178" t="s">
        <v>12</v>
      </c>
      <c r="B20" s="6" t="s">
        <v>10</v>
      </c>
      <c r="C20" s="7"/>
      <c r="D20" s="25" t="s">
        <v>37</v>
      </c>
      <c r="E20" s="8"/>
      <c r="F20" s="35" t="s">
        <v>39</v>
      </c>
      <c r="G20" s="99"/>
      <c r="H20" s="100"/>
      <c r="I20" s="35" t="s">
        <v>39</v>
      </c>
      <c r="J20" s="109" t="s">
        <v>170</v>
      </c>
      <c r="K20" s="109"/>
      <c r="L20" s="109" t="s">
        <v>176</v>
      </c>
      <c r="M20" s="109"/>
      <c r="N20" s="109"/>
      <c r="O20" s="109"/>
      <c r="P20" s="109"/>
      <c r="Q20" s="109"/>
      <c r="R20" s="109">
        <v>33900</v>
      </c>
      <c r="S20" s="109"/>
      <c r="T20" s="109">
        <v>1</v>
      </c>
      <c r="U20" s="109"/>
      <c r="V20" s="79">
        <v>1</v>
      </c>
      <c r="W20" s="79">
        <v>1</v>
      </c>
      <c r="X20" s="109">
        <f t="shared" si="1"/>
        <v>33900</v>
      </c>
      <c r="Y20" s="109"/>
      <c r="Z20" s="79"/>
      <c r="AA20" s="80"/>
      <c r="AC20" s="3">
        <f t="shared" si="2"/>
        <v>73.5</v>
      </c>
    </row>
    <row r="21" spans="1:29" ht="17.25" customHeight="1" x14ac:dyDescent="0.4">
      <c r="A21" s="179"/>
      <c r="B21" s="6" t="s">
        <v>11</v>
      </c>
      <c r="C21" s="7"/>
      <c r="D21" s="25" t="s">
        <v>37</v>
      </c>
      <c r="E21" s="12"/>
      <c r="F21" s="36" t="s">
        <v>39</v>
      </c>
      <c r="G21" s="105"/>
      <c r="H21" s="106"/>
      <c r="I21" s="36" t="s">
        <v>39</v>
      </c>
      <c r="J21" s="109"/>
      <c r="K21" s="109"/>
      <c r="L21" s="109" t="s">
        <v>171</v>
      </c>
      <c r="M21" s="109"/>
      <c r="N21" s="109"/>
      <c r="O21" s="109"/>
      <c r="P21" s="109"/>
      <c r="Q21" s="109"/>
      <c r="R21" s="109">
        <f t="shared" si="0"/>
        <v>0</v>
      </c>
      <c r="S21" s="109"/>
      <c r="T21" s="109">
        <v>1</v>
      </c>
      <c r="U21" s="109"/>
      <c r="V21" s="79">
        <v>1</v>
      </c>
      <c r="W21" s="79">
        <v>1</v>
      </c>
      <c r="X21" s="109">
        <f t="shared" si="1"/>
        <v>0</v>
      </c>
      <c r="Y21" s="109"/>
      <c r="Z21" s="79"/>
      <c r="AA21" s="80"/>
      <c r="AC21" s="3">
        <f t="shared" si="2"/>
        <v>73.5</v>
      </c>
    </row>
    <row r="22" spans="1:29" ht="17.25" customHeight="1" x14ac:dyDescent="0.4">
      <c r="A22" s="180"/>
      <c r="B22" s="8" t="s">
        <v>13</v>
      </c>
      <c r="C22" s="9"/>
      <c r="D22" s="41" t="s">
        <v>36</v>
      </c>
      <c r="E22" s="6"/>
      <c r="F22" s="37"/>
      <c r="G22" s="120"/>
      <c r="H22" s="111"/>
      <c r="I22" s="37"/>
      <c r="J22" s="109"/>
      <c r="K22" s="109"/>
      <c r="L22" s="109"/>
      <c r="M22" s="109"/>
      <c r="N22" s="109"/>
      <c r="O22" s="109"/>
      <c r="P22" s="109"/>
      <c r="Q22" s="109"/>
      <c r="R22" s="109">
        <f t="shared" si="0"/>
        <v>0</v>
      </c>
      <c r="S22" s="109"/>
      <c r="T22" s="109">
        <v>1</v>
      </c>
      <c r="U22" s="109"/>
      <c r="V22" s="79">
        <v>1</v>
      </c>
      <c r="W22" s="79">
        <v>1</v>
      </c>
      <c r="X22" s="109">
        <f t="shared" si="1"/>
        <v>0</v>
      </c>
      <c r="Y22" s="109"/>
      <c r="Z22" s="79"/>
      <c r="AA22" s="80"/>
      <c r="AC22" s="3">
        <f t="shared" si="2"/>
        <v>73.5</v>
      </c>
    </row>
    <row r="23" spans="1:29" ht="17.25" customHeight="1" x14ac:dyDescent="0.4">
      <c r="A23" s="178" t="s">
        <v>19</v>
      </c>
      <c r="B23" s="2" t="s">
        <v>68</v>
      </c>
      <c r="C23" s="9"/>
      <c r="D23" s="41" t="s">
        <v>35</v>
      </c>
      <c r="E23" s="8"/>
      <c r="F23" s="35" t="s">
        <v>39</v>
      </c>
      <c r="G23" s="99"/>
      <c r="H23" s="100"/>
      <c r="I23" s="35" t="s">
        <v>39</v>
      </c>
      <c r="J23" s="109"/>
      <c r="K23" s="109"/>
      <c r="L23" s="109"/>
      <c r="M23" s="109"/>
      <c r="N23" s="109"/>
      <c r="O23" s="109"/>
      <c r="P23" s="109"/>
      <c r="Q23" s="109"/>
      <c r="R23" s="109">
        <f t="shared" si="0"/>
        <v>0</v>
      </c>
      <c r="S23" s="109"/>
      <c r="T23" s="109">
        <v>1</v>
      </c>
      <c r="U23" s="109"/>
      <c r="V23" s="79">
        <v>1</v>
      </c>
      <c r="W23" s="79">
        <v>1</v>
      </c>
      <c r="X23" s="109">
        <f t="shared" si="1"/>
        <v>0</v>
      </c>
      <c r="Y23" s="109"/>
      <c r="Z23" s="79"/>
      <c r="AA23" s="80"/>
      <c r="AC23" s="3">
        <f t="shared" si="2"/>
        <v>73.5</v>
      </c>
    </row>
    <row r="24" spans="1:29" ht="17.25" customHeight="1" x14ac:dyDescent="0.4">
      <c r="A24" s="179"/>
      <c r="B24" s="10" t="s">
        <v>14</v>
      </c>
      <c r="C24" s="11"/>
      <c r="D24" s="42" t="s">
        <v>35</v>
      </c>
      <c r="E24" s="10"/>
      <c r="F24" s="38" t="s">
        <v>39</v>
      </c>
      <c r="G24" s="102"/>
      <c r="H24" s="103"/>
      <c r="I24" s="38" t="s">
        <v>39</v>
      </c>
      <c r="J24" s="109"/>
      <c r="K24" s="109"/>
      <c r="L24" s="109"/>
      <c r="M24" s="109"/>
      <c r="N24" s="109"/>
      <c r="O24" s="109"/>
      <c r="P24" s="109"/>
      <c r="Q24" s="109"/>
      <c r="R24" s="109">
        <f t="shared" si="0"/>
        <v>0</v>
      </c>
      <c r="S24" s="109"/>
      <c r="T24" s="109">
        <v>1</v>
      </c>
      <c r="U24" s="109"/>
      <c r="V24" s="79">
        <v>1</v>
      </c>
      <c r="W24" s="79">
        <v>1</v>
      </c>
      <c r="X24" s="109">
        <f t="shared" si="1"/>
        <v>0</v>
      </c>
      <c r="Y24" s="109"/>
      <c r="Z24" s="79"/>
      <c r="AA24" s="80"/>
      <c r="AC24" s="3">
        <f t="shared" si="2"/>
        <v>73.5</v>
      </c>
    </row>
    <row r="25" spans="1:29" ht="17.25" customHeight="1" x14ac:dyDescent="0.4">
      <c r="A25" s="179"/>
      <c r="B25" s="10" t="s">
        <v>16</v>
      </c>
      <c r="C25" s="11"/>
      <c r="D25" s="42" t="s">
        <v>36</v>
      </c>
      <c r="E25" s="10"/>
      <c r="F25" s="38" t="s">
        <v>39</v>
      </c>
      <c r="G25" s="102"/>
      <c r="H25" s="103"/>
      <c r="I25" s="38" t="s">
        <v>39</v>
      </c>
      <c r="J25" s="109"/>
      <c r="K25" s="109"/>
      <c r="L25" s="109"/>
      <c r="M25" s="109"/>
      <c r="N25" s="109"/>
      <c r="O25" s="109"/>
      <c r="P25" s="109"/>
      <c r="Q25" s="109"/>
      <c r="R25" s="109">
        <f t="shared" si="0"/>
        <v>0</v>
      </c>
      <c r="S25" s="109"/>
      <c r="T25" s="109">
        <v>1</v>
      </c>
      <c r="U25" s="109"/>
      <c r="V25" s="79">
        <v>1</v>
      </c>
      <c r="W25" s="79">
        <v>1</v>
      </c>
      <c r="X25" s="109">
        <f t="shared" si="1"/>
        <v>0</v>
      </c>
      <c r="Y25" s="109"/>
      <c r="Z25" s="79"/>
      <c r="AA25" s="80"/>
      <c r="AC25" s="3">
        <f t="shared" si="2"/>
        <v>73.5</v>
      </c>
    </row>
    <row r="26" spans="1:29" ht="17.25" customHeight="1" x14ac:dyDescent="0.4">
      <c r="A26" s="179"/>
      <c r="B26" s="10" t="s">
        <v>15</v>
      </c>
      <c r="C26" s="11"/>
      <c r="D26" s="42" t="s">
        <v>36</v>
      </c>
      <c r="E26" s="10"/>
      <c r="F26" s="38" t="s">
        <v>39</v>
      </c>
      <c r="G26" s="102"/>
      <c r="H26" s="103"/>
      <c r="I26" s="38" t="s">
        <v>39</v>
      </c>
      <c r="J26" s="109"/>
      <c r="K26" s="109"/>
      <c r="L26" s="109"/>
      <c r="M26" s="109"/>
      <c r="N26" s="109"/>
      <c r="O26" s="109"/>
      <c r="P26" s="109"/>
      <c r="Q26" s="109"/>
      <c r="R26" s="109">
        <f t="shared" si="0"/>
        <v>0</v>
      </c>
      <c r="S26" s="109"/>
      <c r="T26" s="109">
        <v>1</v>
      </c>
      <c r="U26" s="109"/>
      <c r="V26" s="79">
        <v>1</v>
      </c>
      <c r="W26" s="79">
        <v>1</v>
      </c>
      <c r="X26" s="109">
        <f t="shared" si="1"/>
        <v>0</v>
      </c>
      <c r="Y26" s="109"/>
      <c r="Z26" s="79"/>
      <c r="AA26" s="80"/>
      <c r="AC26" s="3">
        <f t="shared" si="2"/>
        <v>73.5</v>
      </c>
    </row>
    <row r="27" spans="1:29" ht="17.25" customHeight="1" x14ac:dyDescent="0.4">
      <c r="A27" s="179"/>
      <c r="B27" s="10" t="s">
        <v>17</v>
      </c>
      <c r="C27" s="11"/>
      <c r="D27" s="42"/>
      <c r="E27" s="10"/>
      <c r="F27" s="38" t="s">
        <v>39</v>
      </c>
      <c r="G27" s="102"/>
      <c r="H27" s="103"/>
      <c r="I27" s="38"/>
      <c r="J27" s="109"/>
      <c r="K27" s="109"/>
      <c r="L27" s="109"/>
      <c r="M27" s="109"/>
      <c r="N27" s="109"/>
      <c r="O27" s="109"/>
      <c r="P27" s="109"/>
      <c r="Q27" s="109"/>
      <c r="R27" s="109">
        <f t="shared" si="0"/>
        <v>0</v>
      </c>
      <c r="S27" s="109"/>
      <c r="T27" s="109">
        <v>1</v>
      </c>
      <c r="U27" s="109"/>
      <c r="V27" s="79">
        <v>1</v>
      </c>
      <c r="W27" s="79">
        <v>1</v>
      </c>
      <c r="X27" s="109">
        <f t="shared" si="1"/>
        <v>0</v>
      </c>
      <c r="Y27" s="109"/>
      <c r="Z27" s="79"/>
      <c r="AA27" s="80"/>
      <c r="AC27" s="3">
        <f t="shared" si="2"/>
        <v>73.5</v>
      </c>
    </row>
    <row r="28" spans="1:29" ht="17.25" customHeight="1" x14ac:dyDescent="0.4">
      <c r="A28" s="180"/>
      <c r="B28" s="12" t="s">
        <v>18</v>
      </c>
      <c r="C28" s="13"/>
      <c r="D28" s="39" t="s">
        <v>36</v>
      </c>
      <c r="E28" s="12"/>
      <c r="F28" s="36" t="s">
        <v>39</v>
      </c>
      <c r="G28" s="105"/>
      <c r="H28" s="106"/>
      <c r="I28" s="36" t="s">
        <v>39</v>
      </c>
      <c r="J28" s="109"/>
      <c r="K28" s="109"/>
      <c r="L28" s="109"/>
      <c r="M28" s="109"/>
      <c r="N28" s="109"/>
      <c r="O28" s="109"/>
      <c r="P28" s="109"/>
      <c r="Q28" s="109"/>
      <c r="R28" s="109">
        <f t="shared" si="0"/>
        <v>0</v>
      </c>
      <c r="S28" s="109"/>
      <c r="T28" s="109">
        <v>1</v>
      </c>
      <c r="U28" s="109"/>
      <c r="V28" s="79">
        <v>1</v>
      </c>
      <c r="W28" s="79">
        <v>1</v>
      </c>
      <c r="X28" s="109">
        <f t="shared" si="1"/>
        <v>0</v>
      </c>
      <c r="Y28" s="109"/>
      <c r="Z28" s="79"/>
      <c r="AA28" s="80"/>
      <c r="AC28" s="3">
        <f t="shared" si="2"/>
        <v>73.5</v>
      </c>
    </row>
    <row r="29" spans="1:29" ht="17.25" customHeight="1" x14ac:dyDescent="0.4">
      <c r="A29" s="15" t="s">
        <v>20</v>
      </c>
      <c r="B29" s="16" t="s">
        <v>72</v>
      </c>
      <c r="C29" s="7"/>
      <c r="D29" s="40" t="s">
        <v>36</v>
      </c>
      <c r="E29" s="8"/>
      <c r="F29" s="35" t="s">
        <v>39</v>
      </c>
      <c r="G29" s="99"/>
      <c r="H29" s="100"/>
      <c r="I29" s="35" t="s">
        <v>39</v>
      </c>
      <c r="J29" s="109"/>
      <c r="K29" s="109"/>
      <c r="L29" s="109"/>
      <c r="M29" s="109"/>
      <c r="N29" s="109"/>
      <c r="O29" s="109"/>
      <c r="P29" s="109"/>
      <c r="Q29" s="109"/>
      <c r="R29" s="109">
        <f t="shared" si="0"/>
        <v>0</v>
      </c>
      <c r="S29" s="109"/>
      <c r="T29" s="109">
        <v>1</v>
      </c>
      <c r="U29" s="109"/>
      <c r="V29" s="79">
        <v>1</v>
      </c>
      <c r="W29" s="79">
        <v>1</v>
      </c>
      <c r="X29" s="109">
        <f t="shared" si="1"/>
        <v>0</v>
      </c>
      <c r="Y29" s="109"/>
      <c r="Z29" s="79"/>
      <c r="AA29" s="80"/>
      <c r="AC29" s="3">
        <f t="shared" si="2"/>
        <v>73.5</v>
      </c>
    </row>
    <row r="30" spans="1:29" ht="17.25" customHeight="1" x14ac:dyDescent="0.4">
      <c r="A30" s="17" t="s">
        <v>21</v>
      </c>
      <c r="B30" s="6" t="s">
        <v>73</v>
      </c>
      <c r="C30" s="7"/>
      <c r="D30" s="40" t="s">
        <v>38</v>
      </c>
      <c r="E30" s="10"/>
      <c r="F30" s="38" t="s">
        <v>39</v>
      </c>
      <c r="G30" s="183"/>
      <c r="H30" s="103"/>
      <c r="I30" s="38" t="s">
        <v>39</v>
      </c>
      <c r="J30" s="109"/>
      <c r="K30" s="109"/>
      <c r="L30" s="109"/>
      <c r="M30" s="109"/>
      <c r="N30" s="109"/>
      <c r="O30" s="109"/>
      <c r="P30" s="109"/>
      <c r="Q30" s="109"/>
      <c r="R30" s="109">
        <f t="shared" si="0"/>
        <v>0</v>
      </c>
      <c r="S30" s="109"/>
      <c r="T30" s="109">
        <v>1</v>
      </c>
      <c r="U30" s="109"/>
      <c r="V30" s="79">
        <v>1</v>
      </c>
      <c r="W30" s="79">
        <v>1</v>
      </c>
      <c r="X30" s="109">
        <f t="shared" si="1"/>
        <v>0</v>
      </c>
      <c r="Y30" s="109"/>
      <c r="Z30" s="79"/>
      <c r="AA30" s="80"/>
      <c r="AC30" s="3">
        <f t="shared" si="2"/>
        <v>73.5</v>
      </c>
    </row>
    <row r="31" spans="1:29" ht="17.25" customHeight="1" x14ac:dyDescent="0.4">
      <c r="A31" s="18" t="s">
        <v>22</v>
      </c>
      <c r="B31" s="6" t="s">
        <v>73</v>
      </c>
      <c r="C31" s="7"/>
      <c r="D31" s="40" t="s">
        <v>38</v>
      </c>
      <c r="E31" s="12"/>
      <c r="F31" s="36" t="s">
        <v>39</v>
      </c>
      <c r="G31" s="105"/>
      <c r="H31" s="106"/>
      <c r="I31" s="36" t="s">
        <v>39</v>
      </c>
      <c r="J31" s="109"/>
      <c r="K31" s="109"/>
      <c r="L31" s="109"/>
      <c r="M31" s="109"/>
      <c r="N31" s="109"/>
      <c r="O31" s="109"/>
      <c r="P31" s="109"/>
      <c r="Q31" s="109"/>
      <c r="R31" s="109">
        <f t="shared" si="0"/>
        <v>0</v>
      </c>
      <c r="S31" s="109"/>
      <c r="T31" s="109">
        <v>1</v>
      </c>
      <c r="U31" s="109"/>
      <c r="V31" s="79">
        <v>1</v>
      </c>
      <c r="W31" s="79">
        <v>1</v>
      </c>
      <c r="X31" s="109">
        <f t="shared" si="1"/>
        <v>0</v>
      </c>
      <c r="Y31" s="109"/>
      <c r="Z31" s="79"/>
      <c r="AA31" s="80"/>
      <c r="AC31" s="3">
        <f t="shared" si="2"/>
        <v>73.5</v>
      </c>
    </row>
    <row r="32" spans="1:29" ht="17.25" customHeight="1" x14ac:dyDescent="0.4">
      <c r="A32" s="181" t="s">
        <v>23</v>
      </c>
      <c r="B32" s="77" t="s">
        <v>25</v>
      </c>
      <c r="C32" s="9"/>
      <c r="D32" s="41" t="s">
        <v>38</v>
      </c>
      <c r="E32" s="52">
        <f>X18+X20</f>
        <v>45664</v>
      </c>
      <c r="F32" s="35" t="s">
        <v>39</v>
      </c>
      <c r="G32" s="204">
        <f>X19</f>
        <v>52172</v>
      </c>
      <c r="H32" s="126"/>
      <c r="I32" s="35" t="s">
        <v>39</v>
      </c>
      <c r="J32" s="109"/>
      <c r="K32" s="109"/>
      <c r="L32" s="109"/>
      <c r="M32" s="109"/>
      <c r="N32" s="109"/>
      <c r="O32" s="109"/>
      <c r="P32" s="109"/>
      <c r="Q32" s="109"/>
      <c r="R32" s="109">
        <f t="shared" si="0"/>
        <v>0</v>
      </c>
      <c r="S32" s="109"/>
      <c r="T32" s="109">
        <v>1</v>
      </c>
      <c r="U32" s="109"/>
      <c r="V32" s="79">
        <v>1</v>
      </c>
      <c r="W32" s="79">
        <v>1</v>
      </c>
      <c r="X32" s="109">
        <f t="shared" si="1"/>
        <v>0</v>
      </c>
      <c r="Y32" s="109"/>
      <c r="Z32" s="79"/>
      <c r="AA32" s="80"/>
      <c r="AC32" s="3">
        <f t="shared" si="2"/>
        <v>73.5</v>
      </c>
    </row>
    <row r="33" spans="1:29" ht="17.25" customHeight="1" x14ac:dyDescent="0.4">
      <c r="A33" s="182"/>
      <c r="B33" s="12" t="s">
        <v>26</v>
      </c>
      <c r="C33" s="13"/>
      <c r="D33" s="39" t="s">
        <v>36</v>
      </c>
      <c r="E33" s="12"/>
      <c r="F33" s="36" t="s">
        <v>39</v>
      </c>
      <c r="G33" s="105"/>
      <c r="H33" s="106"/>
      <c r="I33" s="36" t="s">
        <v>39</v>
      </c>
      <c r="J33" s="109"/>
      <c r="K33" s="109"/>
      <c r="L33" s="109"/>
      <c r="M33" s="109"/>
      <c r="N33" s="109"/>
      <c r="O33" s="109"/>
      <c r="P33" s="109"/>
      <c r="Q33" s="109"/>
      <c r="R33" s="109">
        <f t="shared" si="0"/>
        <v>0</v>
      </c>
      <c r="S33" s="109"/>
      <c r="T33" s="109">
        <v>1</v>
      </c>
      <c r="U33" s="109"/>
      <c r="V33" s="79">
        <v>1</v>
      </c>
      <c r="W33" s="79">
        <v>1</v>
      </c>
      <c r="X33" s="109">
        <f t="shared" si="1"/>
        <v>0</v>
      </c>
      <c r="Y33" s="109"/>
      <c r="Z33" s="79"/>
      <c r="AA33" s="80"/>
      <c r="AC33" s="3">
        <f t="shared" si="2"/>
        <v>73.5</v>
      </c>
    </row>
    <row r="34" spans="1:29" ht="17.25" customHeight="1" x14ac:dyDescent="0.4">
      <c r="A34" s="151" t="s">
        <v>24</v>
      </c>
      <c r="B34" s="8" t="s">
        <v>27</v>
      </c>
      <c r="C34" s="9"/>
      <c r="D34" s="41" t="s">
        <v>38</v>
      </c>
      <c r="E34" s="8"/>
      <c r="F34" s="35" t="s">
        <v>39</v>
      </c>
      <c r="G34" s="99"/>
      <c r="H34" s="100"/>
      <c r="I34" s="35" t="s">
        <v>39</v>
      </c>
      <c r="J34" s="109"/>
      <c r="K34" s="109"/>
      <c r="L34" s="109"/>
      <c r="M34" s="109"/>
      <c r="N34" s="109"/>
      <c r="O34" s="109"/>
      <c r="P34" s="109"/>
      <c r="Q34" s="109"/>
      <c r="R34" s="109">
        <f t="shared" si="0"/>
        <v>0</v>
      </c>
      <c r="S34" s="109"/>
      <c r="T34" s="109">
        <v>1</v>
      </c>
      <c r="U34" s="109"/>
      <c r="V34" s="79">
        <v>1</v>
      </c>
      <c r="W34" s="79">
        <v>1</v>
      </c>
      <c r="X34" s="109">
        <f t="shared" si="1"/>
        <v>0</v>
      </c>
      <c r="Y34" s="109"/>
      <c r="Z34" s="79"/>
      <c r="AA34" s="80"/>
      <c r="AC34" s="3">
        <f t="shared" si="2"/>
        <v>73.5</v>
      </c>
    </row>
    <row r="35" spans="1:29" ht="17.25" customHeight="1" x14ac:dyDescent="0.4">
      <c r="A35" s="152"/>
      <c r="B35" s="71" t="s">
        <v>28</v>
      </c>
      <c r="C35" s="11"/>
      <c r="D35" s="42"/>
      <c r="E35" s="10"/>
      <c r="F35" s="38" t="s">
        <v>39</v>
      </c>
      <c r="G35" s="102"/>
      <c r="H35" s="103"/>
      <c r="I35" s="38"/>
      <c r="J35" s="109"/>
      <c r="K35" s="109"/>
      <c r="L35" s="109"/>
      <c r="M35" s="109"/>
      <c r="N35" s="109"/>
      <c r="O35" s="109"/>
      <c r="P35" s="109"/>
      <c r="Q35" s="109"/>
      <c r="R35" s="109">
        <f t="shared" si="0"/>
        <v>0</v>
      </c>
      <c r="S35" s="109"/>
      <c r="T35" s="109">
        <v>1</v>
      </c>
      <c r="U35" s="109"/>
      <c r="V35" s="79">
        <v>1</v>
      </c>
      <c r="W35" s="79">
        <v>1</v>
      </c>
      <c r="X35" s="109">
        <f t="shared" si="1"/>
        <v>0</v>
      </c>
      <c r="Y35" s="109"/>
      <c r="Z35" s="79"/>
      <c r="AA35" s="80"/>
      <c r="AC35" s="3">
        <f t="shared" si="2"/>
        <v>73.5</v>
      </c>
    </row>
    <row r="36" spans="1:29" ht="17.25" customHeight="1" x14ac:dyDescent="0.4">
      <c r="A36" s="153"/>
      <c r="B36" s="10" t="s">
        <v>29</v>
      </c>
      <c r="C36" s="11"/>
      <c r="D36" s="42" t="s">
        <v>38</v>
      </c>
      <c r="E36" s="12"/>
      <c r="F36" s="36" t="s">
        <v>39</v>
      </c>
      <c r="G36" s="105"/>
      <c r="H36" s="106"/>
      <c r="I36" s="36"/>
      <c r="J36" s="109"/>
      <c r="K36" s="109"/>
      <c r="L36" s="109"/>
      <c r="M36" s="109"/>
      <c r="N36" s="109"/>
      <c r="O36" s="109"/>
      <c r="P36" s="109"/>
      <c r="Q36" s="109"/>
      <c r="R36" s="109">
        <f t="shared" si="0"/>
        <v>0</v>
      </c>
      <c r="S36" s="109"/>
      <c r="T36" s="109">
        <v>1</v>
      </c>
      <c r="U36" s="109"/>
      <c r="V36" s="79">
        <v>1</v>
      </c>
      <c r="W36" s="79">
        <v>1</v>
      </c>
      <c r="X36" s="109">
        <f t="shared" si="1"/>
        <v>0</v>
      </c>
      <c r="Y36" s="109"/>
      <c r="Z36" s="79"/>
      <c r="AA36" s="80"/>
      <c r="AC36" s="3">
        <f t="shared" si="2"/>
        <v>73.5</v>
      </c>
    </row>
    <row r="37" spans="1:29" ht="17.25" customHeight="1" x14ac:dyDescent="0.4">
      <c r="A37" s="154" t="s">
        <v>76</v>
      </c>
      <c r="B37" s="8" t="s">
        <v>30</v>
      </c>
      <c r="C37" s="9"/>
      <c r="D37" s="41" t="s">
        <v>38</v>
      </c>
      <c r="E37" s="8"/>
      <c r="F37" s="35" t="s">
        <v>39</v>
      </c>
      <c r="G37" s="99"/>
      <c r="H37" s="100"/>
      <c r="I37" s="35" t="s">
        <v>39</v>
      </c>
      <c r="J37" s="109"/>
      <c r="K37" s="109"/>
      <c r="L37" s="109"/>
      <c r="M37" s="109"/>
      <c r="N37" s="109"/>
      <c r="O37" s="109"/>
      <c r="P37" s="109"/>
      <c r="Q37" s="109"/>
      <c r="R37" s="109">
        <f t="shared" si="0"/>
        <v>0</v>
      </c>
      <c r="S37" s="109"/>
      <c r="T37" s="109">
        <v>1</v>
      </c>
      <c r="U37" s="109"/>
      <c r="V37" s="79">
        <v>1</v>
      </c>
      <c r="W37" s="79">
        <v>1</v>
      </c>
      <c r="X37" s="109">
        <f t="shared" si="1"/>
        <v>0</v>
      </c>
      <c r="Y37" s="109"/>
      <c r="Z37" s="79"/>
      <c r="AA37" s="80"/>
      <c r="AC37" s="3">
        <f t="shared" si="2"/>
        <v>73.5</v>
      </c>
    </row>
    <row r="38" spans="1:29" ht="17.25" customHeight="1" x14ac:dyDescent="0.4">
      <c r="A38" s="155"/>
      <c r="B38" s="12" t="s">
        <v>31</v>
      </c>
      <c r="C38" s="13"/>
      <c r="D38" s="39" t="s">
        <v>38</v>
      </c>
      <c r="E38" s="12"/>
      <c r="F38" s="36" t="s">
        <v>39</v>
      </c>
      <c r="G38" s="105"/>
      <c r="H38" s="106"/>
      <c r="I38" s="36" t="s">
        <v>39</v>
      </c>
      <c r="J38" s="109"/>
      <c r="K38" s="109"/>
      <c r="L38" s="109"/>
      <c r="M38" s="109"/>
      <c r="N38" s="109"/>
      <c r="O38" s="109"/>
      <c r="P38" s="109"/>
      <c r="Q38" s="109"/>
      <c r="R38" s="109">
        <f t="shared" si="0"/>
        <v>0</v>
      </c>
      <c r="S38" s="109"/>
      <c r="T38" s="109">
        <v>1</v>
      </c>
      <c r="U38" s="109"/>
      <c r="V38" s="79">
        <v>1</v>
      </c>
      <c r="W38" s="79">
        <v>1</v>
      </c>
      <c r="X38" s="109">
        <f t="shared" si="1"/>
        <v>0</v>
      </c>
      <c r="Y38" s="109"/>
      <c r="Z38" s="79"/>
      <c r="AA38" s="80"/>
      <c r="AC38" s="3">
        <f t="shared" si="2"/>
        <v>73.5</v>
      </c>
    </row>
    <row r="39" spans="1:29" ht="17.25" customHeight="1" x14ac:dyDescent="0.4">
      <c r="A39" s="175" t="s">
        <v>81</v>
      </c>
      <c r="B39" s="6" t="s">
        <v>33</v>
      </c>
      <c r="C39" s="7"/>
      <c r="D39" s="40" t="s">
        <v>36</v>
      </c>
      <c r="E39" s="6"/>
      <c r="F39" s="37" t="s">
        <v>39</v>
      </c>
      <c r="G39" s="110"/>
      <c r="H39" s="111"/>
      <c r="I39" s="37" t="s">
        <v>39</v>
      </c>
      <c r="J39" s="109"/>
      <c r="K39" s="109"/>
      <c r="L39" s="109"/>
      <c r="M39" s="109"/>
      <c r="N39" s="109"/>
      <c r="O39" s="109"/>
      <c r="P39" s="109"/>
      <c r="Q39" s="109"/>
      <c r="R39" s="109">
        <f t="shared" si="0"/>
        <v>0</v>
      </c>
      <c r="S39" s="109"/>
      <c r="T39" s="109">
        <v>1</v>
      </c>
      <c r="U39" s="109"/>
      <c r="V39" s="79">
        <v>1</v>
      </c>
      <c r="W39" s="79">
        <v>1</v>
      </c>
      <c r="X39" s="109">
        <f t="shared" si="1"/>
        <v>0</v>
      </c>
      <c r="Y39" s="109"/>
      <c r="Z39" s="79"/>
      <c r="AA39" s="80"/>
      <c r="AC39" s="3">
        <f t="shared" si="2"/>
        <v>73.5</v>
      </c>
    </row>
    <row r="40" spans="1:29" ht="17.25" customHeight="1" x14ac:dyDescent="0.4">
      <c r="A40" s="176"/>
      <c r="B40" s="6" t="s">
        <v>79</v>
      </c>
      <c r="C40" s="7"/>
      <c r="D40" s="40" t="s">
        <v>36</v>
      </c>
      <c r="E40" s="6"/>
      <c r="F40" s="37" t="s">
        <v>39</v>
      </c>
      <c r="G40" s="110"/>
      <c r="H40" s="111"/>
      <c r="I40" s="37" t="s">
        <v>39</v>
      </c>
      <c r="J40" s="109"/>
      <c r="K40" s="109"/>
      <c r="L40" s="109"/>
      <c r="M40" s="109"/>
      <c r="N40" s="109"/>
      <c r="O40" s="109"/>
      <c r="P40" s="109"/>
      <c r="Q40" s="109"/>
      <c r="R40" s="109">
        <f t="shared" si="0"/>
        <v>0</v>
      </c>
      <c r="S40" s="109"/>
      <c r="T40" s="109">
        <v>1</v>
      </c>
      <c r="U40" s="109"/>
      <c r="V40" s="79">
        <v>1</v>
      </c>
      <c r="W40" s="79">
        <v>1</v>
      </c>
      <c r="X40" s="109">
        <f t="shared" si="1"/>
        <v>0</v>
      </c>
      <c r="Y40" s="109"/>
      <c r="Z40" s="79"/>
      <c r="AA40" s="80"/>
      <c r="AC40" s="3">
        <f t="shared" si="2"/>
        <v>73.5</v>
      </c>
    </row>
    <row r="41" spans="1:29" ht="17.25" customHeight="1" x14ac:dyDescent="0.4">
      <c r="A41" s="177"/>
      <c r="B41" s="20" t="s">
        <v>80</v>
      </c>
      <c r="C41" s="21"/>
      <c r="D41" s="41" t="s">
        <v>36</v>
      </c>
      <c r="E41" s="20"/>
      <c r="F41" s="35" t="s">
        <v>39</v>
      </c>
      <c r="G41" s="99"/>
      <c r="H41" s="100"/>
      <c r="I41" s="35" t="s">
        <v>39</v>
      </c>
      <c r="J41" s="109"/>
      <c r="K41" s="109"/>
      <c r="L41" s="109"/>
      <c r="M41" s="109"/>
      <c r="N41" s="109"/>
      <c r="O41" s="109"/>
      <c r="P41" s="109"/>
      <c r="Q41" s="109"/>
      <c r="R41" s="109">
        <f t="shared" si="0"/>
        <v>0</v>
      </c>
      <c r="S41" s="109"/>
      <c r="T41" s="109">
        <v>1</v>
      </c>
      <c r="U41" s="109"/>
      <c r="V41" s="79">
        <v>1</v>
      </c>
      <c r="W41" s="79">
        <v>1</v>
      </c>
      <c r="X41" s="109">
        <f t="shared" si="1"/>
        <v>0</v>
      </c>
      <c r="Y41" s="109"/>
      <c r="Z41" s="79"/>
      <c r="AA41" s="80"/>
      <c r="AC41" s="3">
        <f t="shared" si="2"/>
        <v>73.5</v>
      </c>
    </row>
    <row r="42" spans="1:29" ht="17.25" customHeight="1" x14ac:dyDescent="0.4">
      <c r="A42" s="114" t="s">
        <v>144</v>
      </c>
      <c r="B42" s="48" t="s">
        <v>145</v>
      </c>
      <c r="C42" s="49"/>
      <c r="D42" s="43" t="s">
        <v>116</v>
      </c>
      <c r="E42" s="48"/>
      <c r="F42" s="35" t="s">
        <v>117</v>
      </c>
      <c r="G42" s="99"/>
      <c r="H42" s="100"/>
      <c r="I42" s="35"/>
      <c r="J42" s="109"/>
      <c r="K42" s="109"/>
      <c r="L42" s="109"/>
      <c r="M42" s="109"/>
      <c r="N42" s="109"/>
      <c r="O42" s="109"/>
      <c r="P42" s="109"/>
      <c r="Q42" s="109"/>
      <c r="R42" s="109">
        <f t="shared" si="0"/>
        <v>0</v>
      </c>
      <c r="S42" s="109"/>
      <c r="T42" s="109">
        <v>1</v>
      </c>
      <c r="U42" s="109"/>
      <c r="V42" s="79">
        <v>1</v>
      </c>
      <c r="W42" s="79">
        <v>1</v>
      </c>
      <c r="X42" s="109">
        <f t="shared" si="1"/>
        <v>0</v>
      </c>
      <c r="Y42" s="109"/>
      <c r="Z42" s="79"/>
      <c r="AA42" s="80"/>
      <c r="AC42" s="3">
        <f t="shared" si="2"/>
        <v>73.5</v>
      </c>
    </row>
    <row r="43" spans="1:29" ht="17.25" customHeight="1" x14ac:dyDescent="0.4">
      <c r="A43" s="115"/>
      <c r="B43" s="60" t="s">
        <v>146</v>
      </c>
      <c r="C43" s="61"/>
      <c r="D43" s="43"/>
      <c r="E43" s="60"/>
      <c r="F43" s="35"/>
      <c r="G43" s="120"/>
      <c r="H43" s="111"/>
      <c r="I43" s="35"/>
      <c r="J43" s="109"/>
      <c r="K43" s="109"/>
      <c r="L43" s="109"/>
      <c r="M43" s="109"/>
      <c r="N43" s="109"/>
      <c r="O43" s="109"/>
      <c r="P43" s="109"/>
      <c r="Q43" s="109"/>
      <c r="R43" s="109">
        <f t="shared" si="0"/>
        <v>0</v>
      </c>
      <c r="S43" s="109"/>
      <c r="T43" s="109">
        <v>1</v>
      </c>
      <c r="U43" s="109"/>
      <c r="V43" s="79">
        <v>1</v>
      </c>
      <c r="W43" s="79">
        <v>1</v>
      </c>
      <c r="X43" s="109">
        <f t="shared" si="1"/>
        <v>0</v>
      </c>
      <c r="Y43" s="109"/>
      <c r="Z43" s="79"/>
      <c r="AA43" s="80"/>
      <c r="AC43" s="3">
        <f t="shared" si="2"/>
        <v>73.5</v>
      </c>
    </row>
    <row r="44" spans="1:29" ht="17.25" customHeight="1" x14ac:dyDescent="0.4">
      <c r="A44" s="116" t="s">
        <v>147</v>
      </c>
      <c r="B44" s="72" t="s">
        <v>113</v>
      </c>
      <c r="C44" s="73"/>
      <c r="D44" s="74"/>
      <c r="E44" s="72"/>
      <c r="F44" s="75" t="s">
        <v>39</v>
      </c>
      <c r="G44" s="118"/>
      <c r="H44" s="119"/>
      <c r="I44" s="75" t="s">
        <v>39</v>
      </c>
      <c r="J44" s="109"/>
      <c r="K44" s="109"/>
      <c r="L44" s="109"/>
      <c r="M44" s="109"/>
      <c r="N44" s="109"/>
      <c r="O44" s="109"/>
      <c r="P44" s="109"/>
      <c r="Q44" s="109"/>
      <c r="R44" s="109">
        <f t="shared" si="0"/>
        <v>0</v>
      </c>
      <c r="S44" s="109"/>
      <c r="T44" s="109">
        <v>1</v>
      </c>
      <c r="U44" s="109"/>
      <c r="V44" s="79">
        <v>1</v>
      </c>
      <c r="W44" s="79">
        <v>1</v>
      </c>
      <c r="X44" s="109">
        <f t="shared" si="1"/>
        <v>0</v>
      </c>
      <c r="Y44" s="109"/>
      <c r="Z44" s="79"/>
      <c r="AA44" s="80"/>
      <c r="AC44" s="3">
        <f t="shared" si="2"/>
        <v>73.5</v>
      </c>
    </row>
    <row r="45" spans="1:29" ht="17.25" customHeight="1" x14ac:dyDescent="0.4">
      <c r="A45" s="117"/>
      <c r="B45" s="72" t="s">
        <v>114</v>
      </c>
      <c r="C45" s="73"/>
      <c r="D45" s="74"/>
      <c r="E45" s="72"/>
      <c r="F45" s="75" t="s">
        <v>39</v>
      </c>
      <c r="G45" s="118"/>
      <c r="H45" s="119"/>
      <c r="I45" s="75" t="s">
        <v>39</v>
      </c>
      <c r="J45" s="109"/>
      <c r="K45" s="109"/>
      <c r="L45" s="109"/>
      <c r="M45" s="109"/>
      <c r="N45" s="109"/>
      <c r="O45" s="109"/>
      <c r="P45" s="109"/>
      <c r="Q45" s="109"/>
      <c r="R45" s="109">
        <f t="shared" si="0"/>
        <v>0</v>
      </c>
      <c r="S45" s="109"/>
      <c r="T45" s="109">
        <v>1</v>
      </c>
      <c r="U45" s="109"/>
      <c r="V45" s="79">
        <v>1</v>
      </c>
      <c r="W45" s="79">
        <v>1</v>
      </c>
      <c r="X45" s="109">
        <f t="shared" si="1"/>
        <v>0</v>
      </c>
      <c r="Y45" s="109"/>
      <c r="Z45" s="79"/>
      <c r="AA45" s="80"/>
      <c r="AC45" s="3">
        <f t="shared" si="2"/>
        <v>73.5</v>
      </c>
    </row>
    <row r="46" spans="1:29" ht="17.25" customHeight="1" x14ac:dyDescent="0.4">
      <c r="A46" s="117"/>
      <c r="B46" s="72" t="s">
        <v>115</v>
      </c>
      <c r="C46" s="73"/>
      <c r="D46" s="74"/>
      <c r="E46" s="72"/>
      <c r="F46" s="76" t="s">
        <v>39</v>
      </c>
      <c r="G46" s="118"/>
      <c r="H46" s="119"/>
      <c r="I46" s="76" t="s">
        <v>39</v>
      </c>
      <c r="J46" s="109"/>
      <c r="K46" s="109"/>
      <c r="L46" s="109"/>
      <c r="M46" s="109"/>
      <c r="N46" s="109"/>
      <c r="O46" s="109"/>
      <c r="P46" s="109"/>
      <c r="Q46" s="109"/>
      <c r="R46" s="109">
        <f t="shared" si="0"/>
        <v>0</v>
      </c>
      <c r="S46" s="109"/>
      <c r="T46" s="109">
        <v>1</v>
      </c>
      <c r="U46" s="109"/>
      <c r="V46" s="79">
        <v>1</v>
      </c>
      <c r="W46" s="79">
        <v>1</v>
      </c>
      <c r="X46" s="109">
        <f t="shared" si="1"/>
        <v>0</v>
      </c>
      <c r="Y46" s="109"/>
      <c r="Z46" s="79"/>
      <c r="AA46" s="80"/>
      <c r="AC46" s="3">
        <f t="shared" si="2"/>
        <v>73.5</v>
      </c>
    </row>
    <row r="47" spans="1:29" ht="17.25" customHeight="1" x14ac:dyDescent="0.4">
      <c r="A47" s="116" t="s">
        <v>148</v>
      </c>
      <c r="B47" s="72" t="s">
        <v>82</v>
      </c>
      <c r="C47" s="73"/>
      <c r="D47" s="74"/>
      <c r="E47" s="72"/>
      <c r="F47" s="75" t="s">
        <v>39</v>
      </c>
      <c r="G47" s="118"/>
      <c r="H47" s="119"/>
      <c r="I47" s="75" t="s">
        <v>39</v>
      </c>
      <c r="J47" s="109"/>
      <c r="K47" s="109"/>
      <c r="L47" s="109"/>
      <c r="M47" s="109"/>
      <c r="N47" s="109"/>
      <c r="O47" s="109"/>
      <c r="P47" s="109"/>
      <c r="Q47" s="109"/>
      <c r="R47" s="109">
        <f t="shared" si="0"/>
        <v>0</v>
      </c>
      <c r="S47" s="109"/>
      <c r="T47" s="109">
        <v>1</v>
      </c>
      <c r="U47" s="109"/>
      <c r="V47" s="79">
        <v>1</v>
      </c>
      <c r="W47" s="79">
        <v>1</v>
      </c>
      <c r="X47" s="109">
        <f t="shared" si="1"/>
        <v>0</v>
      </c>
      <c r="Y47" s="109"/>
      <c r="Z47" s="79"/>
      <c r="AA47" s="80"/>
      <c r="AC47" s="3">
        <f t="shared" si="2"/>
        <v>73.5</v>
      </c>
    </row>
    <row r="48" spans="1:29" ht="17.25" customHeight="1" x14ac:dyDescent="0.4">
      <c r="A48" s="117"/>
      <c r="B48" s="72" t="s">
        <v>83</v>
      </c>
      <c r="C48" s="73"/>
      <c r="D48" s="74"/>
      <c r="E48" s="72"/>
      <c r="F48" s="75" t="s">
        <v>39</v>
      </c>
      <c r="G48" s="118"/>
      <c r="H48" s="119"/>
      <c r="I48" s="75" t="s">
        <v>39</v>
      </c>
      <c r="J48" s="109"/>
      <c r="K48" s="109"/>
      <c r="L48" s="109"/>
      <c r="M48" s="109"/>
      <c r="N48" s="109"/>
      <c r="O48" s="109"/>
      <c r="P48" s="109"/>
      <c r="Q48" s="109"/>
      <c r="R48" s="109">
        <f t="shared" si="0"/>
        <v>0</v>
      </c>
      <c r="S48" s="109"/>
      <c r="T48" s="109">
        <v>1</v>
      </c>
      <c r="U48" s="109"/>
      <c r="V48" s="79">
        <v>1</v>
      </c>
      <c r="W48" s="79">
        <v>1</v>
      </c>
      <c r="X48" s="109">
        <f t="shared" si="1"/>
        <v>0</v>
      </c>
      <c r="Y48" s="109"/>
      <c r="Z48" s="79"/>
      <c r="AA48" s="80"/>
      <c r="AC48" s="3">
        <f t="shared" si="2"/>
        <v>73.5</v>
      </c>
    </row>
    <row r="49" spans="1:29" ht="17.25" customHeight="1" x14ac:dyDescent="0.4">
      <c r="A49" s="117"/>
      <c r="B49" s="72" t="s">
        <v>84</v>
      </c>
      <c r="C49" s="73"/>
      <c r="D49" s="74"/>
      <c r="E49" s="72"/>
      <c r="F49" s="76" t="s">
        <v>39</v>
      </c>
      <c r="G49" s="118"/>
      <c r="H49" s="119"/>
      <c r="I49" s="76" t="s">
        <v>39</v>
      </c>
      <c r="J49" s="109"/>
      <c r="K49" s="109"/>
      <c r="L49" s="109"/>
      <c r="M49" s="109"/>
      <c r="N49" s="109"/>
      <c r="O49" s="109"/>
      <c r="P49" s="109"/>
      <c r="Q49" s="109"/>
      <c r="R49" s="109">
        <f t="shared" si="0"/>
        <v>0</v>
      </c>
      <c r="S49" s="109"/>
      <c r="T49" s="109">
        <v>1</v>
      </c>
      <c r="U49" s="109"/>
      <c r="V49" s="79">
        <v>1</v>
      </c>
      <c r="W49" s="79">
        <v>1</v>
      </c>
      <c r="X49" s="109">
        <f t="shared" si="1"/>
        <v>0</v>
      </c>
      <c r="Y49" s="109"/>
      <c r="Z49" s="79"/>
      <c r="AA49" s="80"/>
      <c r="AC49" s="3">
        <f t="shared" si="2"/>
        <v>73.5</v>
      </c>
    </row>
    <row r="50" spans="1:29" ht="17.25" customHeight="1" x14ac:dyDescent="0.4">
      <c r="A50" s="116" t="s">
        <v>149</v>
      </c>
      <c r="B50" s="72" t="s">
        <v>82</v>
      </c>
      <c r="C50" s="73"/>
      <c r="D50" s="74"/>
      <c r="E50" s="72"/>
      <c r="F50" s="75" t="s">
        <v>39</v>
      </c>
      <c r="G50" s="118"/>
      <c r="H50" s="119"/>
      <c r="I50" s="75" t="s">
        <v>39</v>
      </c>
      <c r="J50" s="109"/>
      <c r="K50" s="109"/>
      <c r="L50" s="109"/>
      <c r="M50" s="109"/>
      <c r="N50" s="109"/>
      <c r="O50" s="109"/>
      <c r="P50" s="109"/>
      <c r="Q50" s="109"/>
      <c r="R50" s="109">
        <f t="shared" si="0"/>
        <v>0</v>
      </c>
      <c r="S50" s="109"/>
      <c r="T50" s="109">
        <v>1</v>
      </c>
      <c r="U50" s="109"/>
      <c r="V50" s="79">
        <v>1</v>
      </c>
      <c r="W50" s="79">
        <v>1</v>
      </c>
      <c r="X50" s="109">
        <f t="shared" si="1"/>
        <v>0</v>
      </c>
      <c r="Y50" s="109"/>
      <c r="Z50" s="79"/>
      <c r="AA50" s="80"/>
      <c r="AC50" s="3">
        <f t="shared" si="2"/>
        <v>73.5</v>
      </c>
    </row>
    <row r="51" spans="1:29" ht="17.25" customHeight="1" x14ac:dyDescent="0.4">
      <c r="A51" s="117"/>
      <c r="B51" s="72" t="s">
        <v>83</v>
      </c>
      <c r="C51" s="73"/>
      <c r="D51" s="74"/>
      <c r="E51" s="72"/>
      <c r="F51" s="75" t="s">
        <v>39</v>
      </c>
      <c r="G51" s="118"/>
      <c r="H51" s="119"/>
      <c r="I51" s="75" t="s">
        <v>39</v>
      </c>
      <c r="J51" s="109"/>
      <c r="K51" s="109"/>
      <c r="L51" s="109"/>
      <c r="M51" s="109"/>
      <c r="N51" s="109"/>
      <c r="O51" s="109"/>
      <c r="P51" s="109"/>
      <c r="Q51" s="109"/>
      <c r="R51" s="109">
        <f t="shared" si="0"/>
        <v>0</v>
      </c>
      <c r="S51" s="109"/>
      <c r="T51" s="109">
        <v>1</v>
      </c>
      <c r="U51" s="109"/>
      <c r="V51" s="79">
        <v>1</v>
      </c>
      <c r="W51" s="79">
        <v>1</v>
      </c>
      <c r="X51" s="109">
        <f t="shared" si="1"/>
        <v>0</v>
      </c>
      <c r="Y51" s="109"/>
      <c r="Z51" s="79"/>
      <c r="AA51" s="80"/>
      <c r="AC51" s="3">
        <f t="shared" si="2"/>
        <v>73.5</v>
      </c>
    </row>
    <row r="52" spans="1:29" ht="17.25" customHeight="1" x14ac:dyDescent="0.4">
      <c r="A52" s="117"/>
      <c r="B52" s="72" t="s">
        <v>84</v>
      </c>
      <c r="C52" s="73"/>
      <c r="D52" s="74"/>
      <c r="E52" s="72"/>
      <c r="F52" s="76" t="s">
        <v>39</v>
      </c>
      <c r="G52" s="118"/>
      <c r="H52" s="119"/>
      <c r="I52" s="76" t="s">
        <v>39</v>
      </c>
      <c r="J52" s="109"/>
      <c r="K52" s="109"/>
      <c r="L52" s="109"/>
      <c r="M52" s="109"/>
      <c r="N52" s="109"/>
      <c r="O52" s="109"/>
      <c r="P52" s="109"/>
      <c r="Q52" s="109"/>
      <c r="R52" s="109">
        <f t="shared" si="0"/>
        <v>0</v>
      </c>
      <c r="S52" s="109"/>
      <c r="T52" s="109">
        <v>1</v>
      </c>
      <c r="U52" s="109"/>
      <c r="V52" s="79">
        <v>1</v>
      </c>
      <c r="W52" s="79">
        <v>1</v>
      </c>
      <c r="X52" s="109">
        <f t="shared" si="1"/>
        <v>0</v>
      </c>
      <c r="Y52" s="109"/>
      <c r="Z52" s="79"/>
      <c r="AA52" s="80"/>
      <c r="AC52" s="3">
        <f t="shared" si="2"/>
        <v>73.5</v>
      </c>
    </row>
    <row r="53" spans="1:29" ht="17.25" customHeight="1" x14ac:dyDescent="0.4">
      <c r="A53" s="116" t="s">
        <v>150</v>
      </c>
      <c r="B53" s="72" t="s">
        <v>113</v>
      </c>
      <c r="C53" s="73"/>
      <c r="D53" s="74"/>
      <c r="E53" s="72"/>
      <c r="F53" s="75" t="s">
        <v>39</v>
      </c>
      <c r="G53" s="118"/>
      <c r="H53" s="119"/>
      <c r="I53" s="75" t="s">
        <v>39</v>
      </c>
      <c r="J53" s="109"/>
      <c r="K53" s="109"/>
      <c r="L53" s="109"/>
      <c r="M53" s="109"/>
      <c r="N53" s="109"/>
      <c r="O53" s="109"/>
      <c r="P53" s="109"/>
      <c r="Q53" s="109"/>
      <c r="R53" s="109">
        <f t="shared" si="0"/>
        <v>0</v>
      </c>
      <c r="S53" s="109"/>
      <c r="T53" s="109">
        <v>1</v>
      </c>
      <c r="U53" s="109"/>
      <c r="V53" s="79">
        <v>1</v>
      </c>
      <c r="W53" s="79">
        <v>1</v>
      </c>
      <c r="X53" s="109">
        <f t="shared" si="1"/>
        <v>0</v>
      </c>
      <c r="Y53" s="109"/>
      <c r="Z53" s="79"/>
      <c r="AA53" s="80"/>
      <c r="AC53" s="3">
        <f t="shared" si="2"/>
        <v>73.5</v>
      </c>
    </row>
    <row r="54" spans="1:29" ht="17.25" customHeight="1" x14ac:dyDescent="0.4">
      <c r="A54" s="117"/>
      <c r="B54" s="72" t="s">
        <v>114</v>
      </c>
      <c r="C54" s="73"/>
      <c r="D54" s="74"/>
      <c r="E54" s="72"/>
      <c r="F54" s="75" t="s">
        <v>39</v>
      </c>
      <c r="G54" s="118"/>
      <c r="H54" s="119"/>
      <c r="I54" s="75" t="s">
        <v>39</v>
      </c>
      <c r="J54" s="109"/>
      <c r="K54" s="109"/>
      <c r="L54" s="109"/>
      <c r="M54" s="109"/>
      <c r="N54" s="109"/>
      <c r="O54" s="109"/>
      <c r="P54" s="109"/>
      <c r="Q54" s="109"/>
      <c r="R54" s="109">
        <f t="shared" si="0"/>
        <v>0</v>
      </c>
      <c r="S54" s="109"/>
      <c r="T54" s="109">
        <v>1</v>
      </c>
      <c r="U54" s="109"/>
      <c r="V54" s="79">
        <v>1</v>
      </c>
      <c r="W54" s="79">
        <v>1</v>
      </c>
      <c r="X54" s="109">
        <f t="shared" si="1"/>
        <v>0</v>
      </c>
      <c r="Y54" s="109"/>
      <c r="Z54" s="79"/>
      <c r="AA54" s="80"/>
      <c r="AC54" s="3">
        <f t="shared" si="2"/>
        <v>73.5</v>
      </c>
    </row>
    <row r="55" spans="1:29" ht="17.25" customHeight="1" x14ac:dyDescent="0.4">
      <c r="A55" s="117"/>
      <c r="B55" s="72" t="s">
        <v>115</v>
      </c>
      <c r="C55" s="73"/>
      <c r="D55" s="74"/>
      <c r="E55" s="72"/>
      <c r="F55" s="76" t="s">
        <v>39</v>
      </c>
      <c r="G55" s="118"/>
      <c r="H55" s="119"/>
      <c r="I55" s="76" t="s">
        <v>39</v>
      </c>
      <c r="J55" s="109"/>
      <c r="K55" s="109"/>
      <c r="L55" s="109"/>
      <c r="M55" s="109"/>
      <c r="N55" s="109"/>
      <c r="O55" s="109"/>
      <c r="P55" s="109"/>
      <c r="Q55" s="109"/>
      <c r="R55" s="109">
        <f t="shared" si="0"/>
        <v>0</v>
      </c>
      <c r="S55" s="109"/>
      <c r="T55" s="109">
        <v>1</v>
      </c>
      <c r="U55" s="109"/>
      <c r="V55" s="79">
        <v>1</v>
      </c>
      <c r="W55" s="79">
        <v>1</v>
      </c>
      <c r="X55" s="109">
        <f t="shared" si="1"/>
        <v>0</v>
      </c>
      <c r="Y55" s="109"/>
      <c r="Z55" s="79"/>
      <c r="AA55" s="80"/>
      <c r="AC55" s="3">
        <f t="shared" si="2"/>
        <v>73.5</v>
      </c>
    </row>
    <row r="56" spans="1:29" ht="17.25" customHeight="1" x14ac:dyDescent="0.4">
      <c r="A56" s="162" t="s">
        <v>118</v>
      </c>
      <c r="B56" s="20" t="s">
        <v>82</v>
      </c>
      <c r="C56" s="21"/>
      <c r="D56" s="43" t="s">
        <v>36</v>
      </c>
      <c r="E56" s="20"/>
      <c r="F56" s="32" t="s">
        <v>39</v>
      </c>
      <c r="G56" s="99"/>
      <c r="H56" s="100"/>
      <c r="I56" s="35" t="s">
        <v>39</v>
      </c>
      <c r="J56" s="217" t="s">
        <v>86</v>
      </c>
      <c r="K56" s="218"/>
      <c r="L56" s="218"/>
      <c r="M56" s="218"/>
      <c r="N56" s="218"/>
      <c r="O56" s="218"/>
      <c r="P56" s="218"/>
      <c r="Q56" s="218"/>
      <c r="R56" s="218"/>
      <c r="S56" s="218"/>
      <c r="T56" s="218"/>
      <c r="U56" s="218"/>
      <c r="V56" s="218"/>
      <c r="W56" s="218"/>
      <c r="X56" s="218"/>
      <c r="Y56" s="218"/>
      <c r="Z56" s="221"/>
      <c r="AA56" s="50"/>
    </row>
    <row r="57" spans="1:29" ht="17.25" customHeight="1" x14ac:dyDescent="0.4">
      <c r="A57" s="163"/>
      <c r="B57" s="10" t="s">
        <v>83</v>
      </c>
      <c r="C57" s="11"/>
      <c r="D57" s="44" t="s">
        <v>36</v>
      </c>
      <c r="E57" s="10"/>
      <c r="F57" s="33" t="s">
        <v>39</v>
      </c>
      <c r="G57" s="102"/>
      <c r="H57" s="103"/>
      <c r="I57" s="38" t="s">
        <v>39</v>
      </c>
      <c r="J57" s="217"/>
      <c r="K57" s="218"/>
      <c r="L57" s="218"/>
      <c r="M57" s="218"/>
      <c r="N57" s="218"/>
      <c r="O57" s="218"/>
      <c r="P57" s="218"/>
      <c r="Q57" s="218"/>
      <c r="R57" s="218"/>
      <c r="S57" s="218"/>
      <c r="T57" s="218"/>
      <c r="U57" s="218"/>
      <c r="V57" s="218"/>
      <c r="W57" s="218"/>
      <c r="X57" s="218"/>
      <c r="Y57" s="218"/>
      <c r="Z57" s="221"/>
      <c r="AA57" s="50"/>
    </row>
    <row r="58" spans="1:29" ht="17.25" customHeight="1" x14ac:dyDescent="0.4">
      <c r="A58" s="164"/>
      <c r="B58" s="12" t="s">
        <v>84</v>
      </c>
      <c r="C58" s="13"/>
      <c r="D58" s="45" t="s">
        <v>36</v>
      </c>
      <c r="E58" s="12"/>
      <c r="F58" s="34" t="s">
        <v>39</v>
      </c>
      <c r="G58" s="201"/>
      <c r="H58" s="106"/>
      <c r="I58" s="36" t="s">
        <v>39</v>
      </c>
      <c r="J58" s="217"/>
      <c r="K58" s="218"/>
      <c r="L58" s="218"/>
      <c r="M58" s="218"/>
      <c r="N58" s="218"/>
      <c r="O58" s="218"/>
      <c r="P58" s="218"/>
      <c r="Q58" s="218"/>
      <c r="R58" s="218"/>
      <c r="S58" s="218"/>
      <c r="T58" s="218"/>
      <c r="U58" s="218"/>
      <c r="V58" s="218"/>
      <c r="W58" s="218"/>
      <c r="X58" s="218"/>
      <c r="Y58" s="218"/>
      <c r="Z58" s="221"/>
      <c r="AA58" s="50"/>
    </row>
    <row r="59" spans="1:29" ht="17.25" customHeight="1" x14ac:dyDescent="0.4">
      <c r="A59" s="159" t="s">
        <v>119</v>
      </c>
      <c r="B59" s="48" t="s">
        <v>82</v>
      </c>
      <c r="C59" s="49"/>
      <c r="D59" s="43" t="s">
        <v>36</v>
      </c>
      <c r="E59" s="48"/>
      <c r="F59" s="32" t="s">
        <v>39</v>
      </c>
      <c r="G59" s="99"/>
      <c r="H59" s="100"/>
      <c r="I59" s="35" t="s">
        <v>39</v>
      </c>
      <c r="J59" s="217"/>
      <c r="K59" s="218"/>
      <c r="L59" s="218"/>
      <c r="M59" s="218"/>
      <c r="N59" s="218"/>
      <c r="O59" s="218"/>
      <c r="P59" s="218"/>
      <c r="Q59" s="218"/>
      <c r="R59" s="218"/>
      <c r="S59" s="218"/>
      <c r="T59" s="218"/>
      <c r="U59" s="218"/>
      <c r="V59" s="218"/>
      <c r="W59" s="218"/>
      <c r="X59" s="218"/>
      <c r="Y59" s="218"/>
      <c r="Z59" s="221"/>
      <c r="AA59" s="50"/>
    </row>
    <row r="60" spans="1:29" ht="17.25" customHeight="1" x14ac:dyDescent="0.4">
      <c r="A60" s="160"/>
      <c r="B60" s="10" t="s">
        <v>83</v>
      </c>
      <c r="C60" s="11"/>
      <c r="D60" s="44" t="s">
        <v>36</v>
      </c>
      <c r="E60" s="10"/>
      <c r="F60" s="33" t="s">
        <v>39</v>
      </c>
      <c r="G60" s="102"/>
      <c r="H60" s="103"/>
      <c r="I60" s="38" t="s">
        <v>39</v>
      </c>
      <c r="J60" s="217"/>
      <c r="K60" s="218"/>
      <c r="L60" s="218"/>
      <c r="M60" s="218"/>
      <c r="N60" s="218"/>
      <c r="O60" s="218"/>
      <c r="P60" s="218"/>
      <c r="Q60" s="218"/>
      <c r="R60" s="218"/>
      <c r="S60" s="218"/>
      <c r="T60" s="218"/>
      <c r="U60" s="218"/>
      <c r="V60" s="218"/>
      <c r="W60" s="218"/>
      <c r="X60" s="218"/>
      <c r="Y60" s="218"/>
      <c r="Z60" s="221"/>
      <c r="AA60" s="50"/>
    </row>
    <row r="61" spans="1:29" ht="17.25" customHeight="1" x14ac:dyDescent="0.4">
      <c r="A61" s="161"/>
      <c r="B61" s="12" t="s">
        <v>84</v>
      </c>
      <c r="C61" s="13"/>
      <c r="D61" s="45" t="s">
        <v>36</v>
      </c>
      <c r="E61" s="12"/>
      <c r="F61" s="34" t="s">
        <v>39</v>
      </c>
      <c r="G61" s="201"/>
      <c r="H61" s="106"/>
      <c r="I61" s="36" t="s">
        <v>39</v>
      </c>
      <c r="J61" s="219"/>
      <c r="K61" s="220"/>
      <c r="L61" s="220"/>
      <c r="M61" s="220"/>
      <c r="N61" s="220"/>
      <c r="O61" s="220"/>
      <c r="P61" s="220"/>
      <c r="Q61" s="220"/>
      <c r="R61" s="220"/>
      <c r="S61" s="220"/>
      <c r="T61" s="220"/>
      <c r="U61" s="220"/>
      <c r="V61" s="220"/>
      <c r="W61" s="220"/>
      <c r="X61" s="220"/>
      <c r="Y61" s="220"/>
      <c r="Z61" s="222"/>
      <c r="AA61" s="50"/>
    </row>
    <row r="62" spans="1:29" ht="17.25" customHeight="1" x14ac:dyDescent="0.4">
      <c r="A62" s="205" t="s">
        <v>85</v>
      </c>
      <c r="B62" s="20" t="s">
        <v>82</v>
      </c>
      <c r="C62" s="21"/>
      <c r="D62" s="43" t="s">
        <v>36</v>
      </c>
      <c r="E62" s="20"/>
      <c r="F62" s="32" t="s">
        <v>39</v>
      </c>
      <c r="G62" s="99"/>
      <c r="H62" s="100"/>
      <c r="I62" s="35" t="s">
        <v>39</v>
      </c>
      <c r="J62" s="175" t="s">
        <v>48</v>
      </c>
      <c r="K62" s="99"/>
      <c r="L62" s="100"/>
      <c r="M62" s="100"/>
      <c r="N62" s="100"/>
      <c r="O62" s="100"/>
      <c r="P62" s="100"/>
      <c r="Q62" s="100"/>
      <c r="R62" s="100"/>
      <c r="S62" s="101"/>
      <c r="T62" s="99"/>
      <c r="U62" s="100"/>
      <c r="V62" s="101"/>
      <c r="W62" s="99"/>
      <c r="X62" s="100"/>
      <c r="Y62" s="100"/>
      <c r="Z62" s="101"/>
      <c r="AA62" s="46"/>
    </row>
    <row r="63" spans="1:29" ht="17.25" customHeight="1" x14ac:dyDescent="0.4">
      <c r="A63" s="206"/>
      <c r="B63" s="10" t="s">
        <v>83</v>
      </c>
      <c r="C63" s="11"/>
      <c r="D63" s="44" t="s">
        <v>36</v>
      </c>
      <c r="E63" s="10"/>
      <c r="F63" s="33" t="s">
        <v>39</v>
      </c>
      <c r="G63" s="102"/>
      <c r="H63" s="103"/>
      <c r="I63" s="38" t="s">
        <v>39</v>
      </c>
      <c r="J63" s="176"/>
      <c r="K63" s="102"/>
      <c r="L63" s="103"/>
      <c r="M63" s="103"/>
      <c r="N63" s="103"/>
      <c r="O63" s="103"/>
      <c r="P63" s="103"/>
      <c r="Q63" s="103"/>
      <c r="R63" s="103"/>
      <c r="S63" s="104"/>
      <c r="T63" s="102"/>
      <c r="U63" s="103"/>
      <c r="V63" s="104"/>
      <c r="W63" s="102"/>
      <c r="X63" s="103"/>
      <c r="Y63" s="103"/>
      <c r="Z63" s="104"/>
      <c r="AA63" s="46"/>
    </row>
    <row r="64" spans="1:29" ht="17.25" customHeight="1" x14ac:dyDescent="0.4">
      <c r="A64" s="207"/>
      <c r="B64" s="12" t="s">
        <v>84</v>
      </c>
      <c r="C64" s="13"/>
      <c r="D64" s="45" t="s">
        <v>36</v>
      </c>
      <c r="E64" s="12"/>
      <c r="F64" s="34" t="s">
        <v>39</v>
      </c>
      <c r="G64" s="201"/>
      <c r="H64" s="106"/>
      <c r="I64" s="36" t="s">
        <v>39</v>
      </c>
      <c r="J64" s="177"/>
      <c r="K64" s="105"/>
      <c r="L64" s="106"/>
      <c r="M64" s="106"/>
      <c r="N64" s="106"/>
      <c r="O64" s="106"/>
      <c r="P64" s="106"/>
      <c r="Q64" s="106"/>
      <c r="R64" s="106"/>
      <c r="S64" s="107"/>
      <c r="T64" s="105"/>
      <c r="U64" s="106"/>
      <c r="V64" s="107"/>
      <c r="W64" s="105"/>
      <c r="X64" s="106"/>
      <c r="Y64" s="106"/>
      <c r="Z64" s="107"/>
      <c r="AA64" s="46"/>
    </row>
    <row r="65" spans="1:27" ht="17.25" customHeight="1" x14ac:dyDescent="0.4">
      <c r="A65" s="148" t="s">
        <v>87</v>
      </c>
      <c r="B65" s="149"/>
      <c r="C65" s="149"/>
      <c r="D65" s="150"/>
      <c r="E65" s="120"/>
      <c r="F65" s="111"/>
      <c r="G65" s="111"/>
      <c r="H65" s="111"/>
      <c r="I65" s="37" t="s">
        <v>39</v>
      </c>
      <c r="J65" s="141" t="s">
        <v>123</v>
      </c>
      <c r="K65" s="141"/>
      <c r="L65" s="141"/>
      <c r="M65" s="141"/>
      <c r="N65" s="141"/>
      <c r="O65" s="120"/>
      <c r="P65" s="111"/>
      <c r="Q65" s="111"/>
      <c r="R65" s="111"/>
      <c r="S65" s="111"/>
      <c r="T65" s="54" t="s">
        <v>117</v>
      </c>
      <c r="U65" s="145" t="s">
        <v>134</v>
      </c>
      <c r="V65" s="59" t="s">
        <v>135</v>
      </c>
      <c r="W65" s="108" t="s">
        <v>136</v>
      </c>
      <c r="X65" s="108"/>
      <c r="Y65" s="108" t="s">
        <v>49</v>
      </c>
      <c r="Z65" s="108"/>
      <c r="AA65" s="82">
        <v>1.2</v>
      </c>
    </row>
    <row r="66" spans="1:27" ht="17.25" customHeight="1" x14ac:dyDescent="0.4">
      <c r="A66" s="148" t="s">
        <v>88</v>
      </c>
      <c r="B66" s="149"/>
      <c r="C66" s="149"/>
      <c r="D66" s="150"/>
      <c r="E66" s="110"/>
      <c r="F66" s="111"/>
      <c r="G66" s="111"/>
      <c r="H66" s="111"/>
      <c r="I66" s="37" t="s">
        <v>39</v>
      </c>
      <c r="J66" s="141" t="s">
        <v>124</v>
      </c>
      <c r="K66" s="141"/>
      <c r="L66" s="141"/>
      <c r="M66" s="141"/>
      <c r="N66" s="141"/>
      <c r="O66" s="110">
        <f>E72-E73</f>
        <v>61980</v>
      </c>
      <c r="P66" s="111"/>
      <c r="Q66" s="111"/>
      <c r="R66" s="111"/>
      <c r="S66" s="111"/>
      <c r="T66" s="54" t="s">
        <v>117</v>
      </c>
      <c r="U66" s="146"/>
      <c r="V66" s="29"/>
      <c r="W66" s="108"/>
      <c r="X66" s="108"/>
      <c r="Y66" s="108"/>
      <c r="Z66" s="108"/>
      <c r="AA66" s="83"/>
    </row>
    <row r="67" spans="1:27" ht="17.25" customHeight="1" x14ac:dyDescent="0.4">
      <c r="A67" s="148" t="s">
        <v>151</v>
      </c>
      <c r="B67" s="149"/>
      <c r="C67" s="149"/>
      <c r="D67" s="150"/>
      <c r="E67" s="110"/>
      <c r="F67" s="214"/>
      <c r="G67" s="214"/>
      <c r="H67" s="214"/>
      <c r="I67" s="56" t="s">
        <v>117</v>
      </c>
      <c r="J67" s="141" t="s">
        <v>125</v>
      </c>
      <c r="K67" s="141"/>
      <c r="L67" s="141"/>
      <c r="M67" s="141"/>
      <c r="N67" s="141"/>
      <c r="O67" s="120"/>
      <c r="P67" s="111"/>
      <c r="Q67" s="111"/>
      <c r="R67" s="111"/>
      <c r="S67" s="111"/>
      <c r="T67" s="54" t="s">
        <v>117</v>
      </c>
      <c r="U67" s="146"/>
      <c r="V67" s="29"/>
      <c r="W67" s="108"/>
      <c r="X67" s="108"/>
      <c r="Y67" s="108"/>
      <c r="Z67" s="108"/>
      <c r="AA67" s="47"/>
    </row>
    <row r="68" spans="1:27" ht="17.25" customHeight="1" x14ac:dyDescent="0.4">
      <c r="A68" s="148" t="s">
        <v>152</v>
      </c>
      <c r="B68" s="149"/>
      <c r="C68" s="149"/>
      <c r="D68" s="150"/>
      <c r="E68" s="208"/>
      <c r="F68" s="209"/>
      <c r="G68" s="209"/>
      <c r="H68" s="209"/>
      <c r="I68" s="37" t="s">
        <v>39</v>
      </c>
      <c r="J68" s="141" t="s">
        <v>126</v>
      </c>
      <c r="K68" s="141"/>
      <c r="L68" s="141"/>
      <c r="M68" s="141"/>
      <c r="N68" s="141"/>
      <c r="O68" s="120"/>
      <c r="P68" s="111"/>
      <c r="Q68" s="111"/>
      <c r="R68" s="111"/>
      <c r="S68" s="111"/>
      <c r="T68" s="54" t="s">
        <v>117</v>
      </c>
      <c r="U68" s="146"/>
      <c r="V68" s="29"/>
      <c r="W68" s="108"/>
      <c r="X68" s="108"/>
      <c r="Y68" s="108"/>
      <c r="Z68" s="108"/>
      <c r="AA68" s="47"/>
    </row>
    <row r="69" spans="1:27" ht="17.25" customHeight="1" x14ac:dyDescent="0.4">
      <c r="A69" s="148" t="s">
        <v>89</v>
      </c>
      <c r="B69" s="149"/>
      <c r="C69" s="149"/>
      <c r="D69" s="150"/>
      <c r="E69" s="210"/>
      <c r="F69" s="211"/>
      <c r="G69" s="211"/>
      <c r="H69" s="211"/>
      <c r="I69" s="37" t="s">
        <v>39</v>
      </c>
      <c r="J69" s="141" t="s">
        <v>127</v>
      </c>
      <c r="K69" s="141"/>
      <c r="L69" s="141"/>
      <c r="M69" s="141"/>
      <c r="N69" s="141"/>
      <c r="O69" s="120"/>
      <c r="P69" s="111"/>
      <c r="Q69" s="111"/>
      <c r="R69" s="111"/>
      <c r="S69" s="111"/>
      <c r="T69" s="54" t="s">
        <v>117</v>
      </c>
      <c r="U69" s="146"/>
      <c r="V69" s="29"/>
      <c r="W69" s="108"/>
      <c r="X69" s="108"/>
      <c r="Y69" s="108"/>
      <c r="Z69" s="108"/>
      <c r="AA69" s="47"/>
    </row>
    <row r="70" spans="1:27" ht="17.25" customHeight="1" x14ac:dyDescent="0.4">
      <c r="A70" s="148" t="s">
        <v>139</v>
      </c>
      <c r="B70" s="149"/>
      <c r="C70" s="149"/>
      <c r="D70" s="150"/>
      <c r="E70" s="23">
        <f>SUM(E14:E42)</f>
        <v>58565</v>
      </c>
      <c r="F70" s="37" t="s">
        <v>39</v>
      </c>
      <c r="G70" s="173">
        <f>SUM(G20:H42)</f>
        <v>52172</v>
      </c>
      <c r="H70" s="174"/>
      <c r="I70" s="37" t="s">
        <v>39</v>
      </c>
      <c r="J70" s="142" t="s">
        <v>128</v>
      </c>
      <c r="K70" s="142"/>
      <c r="L70" s="142"/>
      <c r="M70" s="142"/>
      <c r="N70" s="142"/>
      <c r="O70" s="110">
        <f>E69</f>
        <v>0</v>
      </c>
      <c r="P70" s="111"/>
      <c r="Q70" s="111"/>
      <c r="R70" s="111"/>
      <c r="S70" s="111"/>
      <c r="T70" s="54" t="s">
        <v>117</v>
      </c>
      <c r="U70" s="146"/>
      <c r="V70" s="29"/>
      <c r="W70" s="108"/>
      <c r="X70" s="108"/>
      <c r="Y70" s="108"/>
      <c r="Z70" s="108"/>
      <c r="AA70" s="47"/>
    </row>
    <row r="71" spans="1:27" ht="17.25" customHeight="1" x14ac:dyDescent="0.4">
      <c r="A71" s="148" t="s">
        <v>140</v>
      </c>
      <c r="B71" s="149"/>
      <c r="C71" s="149"/>
      <c r="D71" s="150"/>
      <c r="E71" s="4">
        <v>25</v>
      </c>
      <c r="F71" s="31" t="s">
        <v>43</v>
      </c>
      <c r="G71" s="210">
        <f>ROUND(G70*E71/100,0)</f>
        <v>13043</v>
      </c>
      <c r="H71" s="211"/>
      <c r="I71" s="37" t="s">
        <v>39</v>
      </c>
      <c r="J71" s="141" t="s">
        <v>129</v>
      </c>
      <c r="K71" s="141"/>
      <c r="L71" s="141"/>
      <c r="M71" s="141"/>
      <c r="N71" s="141"/>
      <c r="O71" s="120"/>
      <c r="P71" s="111"/>
      <c r="Q71" s="111"/>
      <c r="R71" s="111"/>
      <c r="S71" s="111"/>
      <c r="T71" s="54" t="s">
        <v>117</v>
      </c>
      <c r="U71" s="146"/>
      <c r="V71" s="29"/>
      <c r="W71" s="108"/>
      <c r="X71" s="108"/>
      <c r="Y71" s="108"/>
      <c r="Z71" s="108"/>
      <c r="AA71" s="59" t="s">
        <v>50</v>
      </c>
    </row>
    <row r="72" spans="1:27" ht="17.25" customHeight="1" x14ac:dyDescent="0.4">
      <c r="A72" s="148" t="s">
        <v>120</v>
      </c>
      <c r="B72" s="149"/>
      <c r="C72" s="149"/>
      <c r="D72" s="150"/>
      <c r="E72" s="110">
        <f>E70+G70+G71</f>
        <v>123780</v>
      </c>
      <c r="F72" s="214"/>
      <c r="G72" s="214"/>
      <c r="H72" s="214"/>
      <c r="I72" s="37" t="s">
        <v>39</v>
      </c>
      <c r="J72" s="141" t="s">
        <v>130</v>
      </c>
      <c r="K72" s="141"/>
      <c r="L72" s="141"/>
      <c r="M72" s="141"/>
      <c r="N72" s="141"/>
      <c r="O72" s="120"/>
      <c r="P72" s="111"/>
      <c r="Q72" s="111"/>
      <c r="R72" s="111"/>
      <c r="S72" s="111"/>
      <c r="T72" s="54" t="s">
        <v>117</v>
      </c>
      <c r="U72" s="146"/>
      <c r="V72" s="29"/>
      <c r="W72" s="108"/>
      <c r="X72" s="108"/>
      <c r="Y72" s="108"/>
      <c r="Z72" s="108"/>
      <c r="AA72" s="59" t="s">
        <v>51</v>
      </c>
    </row>
    <row r="73" spans="1:27" ht="17.25" customHeight="1" x14ac:dyDescent="0.4">
      <c r="A73" s="151" t="s">
        <v>121</v>
      </c>
      <c r="B73" s="151"/>
      <c r="C73" s="151"/>
      <c r="D73" s="151"/>
      <c r="E73" s="212">
        <f>ROUNDDOWN(E72*0.5,-2)</f>
        <v>61800</v>
      </c>
      <c r="F73" s="213"/>
      <c r="G73" s="213"/>
      <c r="H73" s="213"/>
      <c r="I73" s="35" t="s">
        <v>39</v>
      </c>
      <c r="J73" s="141" t="s">
        <v>131</v>
      </c>
      <c r="K73" s="141"/>
      <c r="L73" s="141"/>
      <c r="M73" s="141"/>
      <c r="N73" s="141"/>
      <c r="O73" s="120"/>
      <c r="P73" s="111"/>
      <c r="Q73" s="111"/>
      <c r="R73" s="111"/>
      <c r="S73" s="111"/>
      <c r="T73" s="54" t="s">
        <v>117</v>
      </c>
      <c r="U73" s="146"/>
      <c r="V73" s="29"/>
      <c r="W73" s="108"/>
      <c r="X73" s="108"/>
      <c r="Y73" s="108"/>
      <c r="Z73" s="108"/>
      <c r="AA73" s="59" t="s">
        <v>52</v>
      </c>
    </row>
    <row r="74" spans="1:27" ht="17.25" customHeight="1" x14ac:dyDescent="0.4">
      <c r="A74" s="151" t="s">
        <v>122</v>
      </c>
      <c r="B74" s="151"/>
      <c r="C74" s="151"/>
      <c r="D74" s="151"/>
      <c r="E74" s="215"/>
      <c r="F74" s="216"/>
      <c r="G74" s="216"/>
      <c r="H74" s="216"/>
      <c r="I74" s="35" t="s">
        <v>39</v>
      </c>
      <c r="J74" s="141" t="s">
        <v>132</v>
      </c>
      <c r="K74" s="141"/>
      <c r="L74" s="141"/>
      <c r="M74" s="141"/>
      <c r="N74" s="141"/>
      <c r="O74" s="120"/>
      <c r="P74" s="111"/>
      <c r="Q74" s="111"/>
      <c r="R74" s="111"/>
      <c r="S74" s="111"/>
      <c r="T74" s="54" t="s">
        <v>117</v>
      </c>
      <c r="U74" s="146"/>
      <c r="V74" s="29"/>
      <c r="W74" s="108"/>
      <c r="X74" s="108"/>
      <c r="Y74" s="108"/>
      <c r="Z74" s="108"/>
      <c r="AA74" s="59" t="s">
        <v>53</v>
      </c>
    </row>
    <row r="75" spans="1:27" ht="17.25" customHeight="1" x14ac:dyDescent="0.4">
      <c r="A75" s="29" t="s">
        <v>32</v>
      </c>
      <c r="B75" s="108"/>
      <c r="C75" s="108"/>
      <c r="D75" s="108"/>
      <c r="E75" s="81" t="s">
        <v>44</v>
      </c>
      <c r="F75" s="120"/>
      <c r="G75" s="111"/>
      <c r="H75" s="111"/>
      <c r="I75" s="121"/>
      <c r="J75" s="141" t="s">
        <v>133</v>
      </c>
      <c r="K75" s="141"/>
      <c r="L75" s="141"/>
      <c r="M75" s="141"/>
      <c r="N75" s="141"/>
      <c r="O75" s="120"/>
      <c r="P75" s="111"/>
      <c r="Q75" s="111"/>
      <c r="R75" s="111"/>
      <c r="S75" s="111"/>
      <c r="T75" s="28" t="s">
        <v>39</v>
      </c>
      <c r="U75" s="147"/>
      <c r="V75" s="108" t="s">
        <v>137</v>
      </c>
      <c r="W75" s="108"/>
      <c r="X75" s="108"/>
      <c r="Y75" s="108"/>
      <c r="Z75" s="108"/>
      <c r="AA75" s="47"/>
    </row>
    <row r="76" spans="1:27" ht="24" customHeight="1" x14ac:dyDescent="0.4">
      <c r="J76" s="55" t="s">
        <v>96</v>
      </c>
      <c r="V76" s="143" t="s">
        <v>138</v>
      </c>
      <c r="W76" s="144"/>
      <c r="X76" s="144"/>
      <c r="Y76" s="144"/>
      <c r="Z76" s="144"/>
      <c r="AA76" s="144"/>
    </row>
  </sheetData>
  <dataConsolidate/>
  <mergeCells count="462">
    <mergeCell ref="W73:X73"/>
    <mergeCell ref="W74:X74"/>
    <mergeCell ref="Y67:Z67"/>
    <mergeCell ref="Y68:Z68"/>
    <mergeCell ref="Y69:Z69"/>
    <mergeCell ref="Y70:Z70"/>
    <mergeCell ref="Y71:Z71"/>
    <mergeCell ref="A67:D67"/>
    <mergeCell ref="A72:D72"/>
    <mergeCell ref="E72:H72"/>
    <mergeCell ref="E74:H74"/>
    <mergeCell ref="E67:H67"/>
    <mergeCell ref="J39:K39"/>
    <mergeCell ref="J41:K41"/>
    <mergeCell ref="J62:J64"/>
    <mergeCell ref="J40:K40"/>
    <mergeCell ref="K62:S64"/>
    <mergeCell ref="J65:N65"/>
    <mergeCell ref="J56:K61"/>
    <mergeCell ref="L56:Z61"/>
    <mergeCell ref="J42:K42"/>
    <mergeCell ref="J44:K44"/>
    <mergeCell ref="J45:K45"/>
    <mergeCell ref="J46:K46"/>
    <mergeCell ref="J53:K53"/>
    <mergeCell ref="J54:K54"/>
    <mergeCell ref="J55:K55"/>
    <mergeCell ref="L45:O45"/>
    <mergeCell ref="L46:O46"/>
    <mergeCell ref="L53:O53"/>
    <mergeCell ref="L54:O54"/>
    <mergeCell ref="B75:D75"/>
    <mergeCell ref="F75:I75"/>
    <mergeCell ref="A73:D73"/>
    <mergeCell ref="A74:D74"/>
    <mergeCell ref="A68:D68"/>
    <mergeCell ref="E68:H68"/>
    <mergeCell ref="A69:D69"/>
    <mergeCell ref="E69:H69"/>
    <mergeCell ref="J72:N72"/>
    <mergeCell ref="J73:N73"/>
    <mergeCell ref="J74:N74"/>
    <mergeCell ref="A71:D71"/>
    <mergeCell ref="G71:H71"/>
    <mergeCell ref="E73:H73"/>
    <mergeCell ref="J75:N75"/>
    <mergeCell ref="A62:A64"/>
    <mergeCell ref="G62:H62"/>
    <mergeCell ref="G63:H63"/>
    <mergeCell ref="G64:H64"/>
    <mergeCell ref="A66:D66"/>
    <mergeCell ref="E66:H66"/>
    <mergeCell ref="G59:H59"/>
    <mergeCell ref="G60:H60"/>
    <mergeCell ref="G61:H61"/>
    <mergeCell ref="G41:H41"/>
    <mergeCell ref="G53:H53"/>
    <mergeCell ref="G54:H54"/>
    <mergeCell ref="G55:H55"/>
    <mergeCell ref="L7:M7"/>
    <mergeCell ref="L8:M8"/>
    <mergeCell ref="L9:M9"/>
    <mergeCell ref="L10:M10"/>
    <mergeCell ref="J30:K30"/>
    <mergeCell ref="J27:K27"/>
    <mergeCell ref="L17:O17"/>
    <mergeCell ref="L18:O18"/>
    <mergeCell ref="L19:O19"/>
    <mergeCell ref="L20:O20"/>
    <mergeCell ref="L21:O21"/>
    <mergeCell ref="L22:O22"/>
    <mergeCell ref="L23:O23"/>
    <mergeCell ref="L24:O24"/>
    <mergeCell ref="G16:I19"/>
    <mergeCell ref="G32:H32"/>
    <mergeCell ref="G33:H33"/>
    <mergeCell ref="G34:H34"/>
    <mergeCell ref="G35:H35"/>
    <mergeCell ref="G36:H36"/>
    <mergeCell ref="G56:H56"/>
    <mergeCell ref="G57:H57"/>
    <mergeCell ref="G58:H58"/>
    <mergeCell ref="L55:O55"/>
    <mergeCell ref="J15:K15"/>
    <mergeCell ref="J16:K16"/>
    <mergeCell ref="J17:K17"/>
    <mergeCell ref="L15:O15"/>
    <mergeCell ref="R15:S15"/>
    <mergeCell ref="J25:K25"/>
    <mergeCell ref="J26:K26"/>
    <mergeCell ref="J28:K28"/>
    <mergeCell ref="J31:K31"/>
    <mergeCell ref="J24:K24"/>
    <mergeCell ref="J29:K29"/>
    <mergeCell ref="J32:K32"/>
    <mergeCell ref="P33:Q33"/>
    <mergeCell ref="P35:Q35"/>
    <mergeCell ref="P36:Q36"/>
    <mergeCell ref="P37:Q37"/>
    <mergeCell ref="P38:Q38"/>
    <mergeCell ref="P40:Q40"/>
    <mergeCell ref="P41:Q41"/>
    <mergeCell ref="L16:O16"/>
    <mergeCell ref="T15:U15"/>
    <mergeCell ref="J23:K23"/>
    <mergeCell ref="G4:J4"/>
    <mergeCell ref="T3:U4"/>
    <mergeCell ref="T5:U6"/>
    <mergeCell ref="T7:U7"/>
    <mergeCell ref="T8:U8"/>
    <mergeCell ref="T9:U9"/>
    <mergeCell ref="T10:U10"/>
    <mergeCell ref="T12:U13"/>
    <mergeCell ref="G5:J5"/>
    <mergeCell ref="G6:J6"/>
    <mergeCell ref="G7:I7"/>
    <mergeCell ref="G8:I8"/>
    <mergeCell ref="G9:I9"/>
    <mergeCell ref="G10:I10"/>
    <mergeCell ref="L12:S12"/>
    <mergeCell ref="G23:H23"/>
    <mergeCell ref="P15:Q15"/>
    <mergeCell ref="J21:K21"/>
    <mergeCell ref="J22:K22"/>
    <mergeCell ref="J20:K20"/>
    <mergeCell ref="J18:K18"/>
    <mergeCell ref="J19:K19"/>
    <mergeCell ref="J14:K14"/>
    <mergeCell ref="N7:O7"/>
    <mergeCell ref="N8:O8"/>
    <mergeCell ref="J13:K13"/>
    <mergeCell ref="V7:X7"/>
    <mergeCell ref="V8:W8"/>
    <mergeCell ref="V9:W9"/>
    <mergeCell ref="V10:W10"/>
    <mergeCell ref="R7:S7"/>
    <mergeCell ref="P14:Q14"/>
    <mergeCell ref="R14:S14"/>
    <mergeCell ref="T14:U14"/>
    <mergeCell ref="X14:AA14"/>
    <mergeCell ref="Y12:Y13"/>
    <mergeCell ref="W12:W13"/>
    <mergeCell ref="V12:V13"/>
    <mergeCell ref="P7:Q7"/>
    <mergeCell ref="N9:O9"/>
    <mergeCell ref="N10:O10"/>
    <mergeCell ref="J12:K12"/>
    <mergeCell ref="L14:O14"/>
    <mergeCell ref="L13:S13"/>
    <mergeCell ref="G24:H24"/>
    <mergeCell ref="G25:H25"/>
    <mergeCell ref="C6:F6"/>
    <mergeCell ref="A7:F7"/>
    <mergeCell ref="A8:F8"/>
    <mergeCell ref="A9:F9"/>
    <mergeCell ref="G38:H38"/>
    <mergeCell ref="A12:D13"/>
    <mergeCell ref="A14:A19"/>
    <mergeCell ref="A20:A22"/>
    <mergeCell ref="A23:A28"/>
    <mergeCell ref="A32:A33"/>
    <mergeCell ref="G26:H26"/>
    <mergeCell ref="G27:H27"/>
    <mergeCell ref="G12:I13"/>
    <mergeCell ref="G28:H28"/>
    <mergeCell ref="G29:H29"/>
    <mergeCell ref="G30:H30"/>
    <mergeCell ref="G31:H31"/>
    <mergeCell ref="G20:H20"/>
    <mergeCell ref="G21:H21"/>
    <mergeCell ref="G22:H22"/>
    <mergeCell ref="A2:B3"/>
    <mergeCell ref="C2:C3"/>
    <mergeCell ref="D2:D3"/>
    <mergeCell ref="E2:E3"/>
    <mergeCell ref="F2:F3"/>
    <mergeCell ref="A70:D70"/>
    <mergeCell ref="C4:F4"/>
    <mergeCell ref="A5:B5"/>
    <mergeCell ref="A34:A36"/>
    <mergeCell ref="A37:A38"/>
    <mergeCell ref="A65:D65"/>
    <mergeCell ref="E12:F13"/>
    <mergeCell ref="C5:F5"/>
    <mergeCell ref="A4:B4"/>
    <mergeCell ref="A44:A46"/>
    <mergeCell ref="A53:A55"/>
    <mergeCell ref="A59:A61"/>
    <mergeCell ref="A56:A58"/>
    <mergeCell ref="B16:D16"/>
    <mergeCell ref="B17:D17"/>
    <mergeCell ref="A11:B11"/>
    <mergeCell ref="E65:H65"/>
    <mergeCell ref="G70:H70"/>
    <mergeCell ref="A39:A41"/>
    <mergeCell ref="V76:AA76"/>
    <mergeCell ref="O65:S65"/>
    <mergeCell ref="O66:S66"/>
    <mergeCell ref="O67:S67"/>
    <mergeCell ref="O68:S68"/>
    <mergeCell ref="O69:S69"/>
    <mergeCell ref="O70:S70"/>
    <mergeCell ref="O71:S71"/>
    <mergeCell ref="O72:S72"/>
    <mergeCell ref="O73:S73"/>
    <mergeCell ref="O74:S74"/>
    <mergeCell ref="O75:S75"/>
    <mergeCell ref="U65:U75"/>
    <mergeCell ref="Y65:Z65"/>
    <mergeCell ref="W65:X65"/>
    <mergeCell ref="W66:X66"/>
    <mergeCell ref="Y66:Z66"/>
    <mergeCell ref="Y72:Z72"/>
    <mergeCell ref="Y73:Z73"/>
    <mergeCell ref="Y74:Z74"/>
    <mergeCell ref="Y75:Z75"/>
    <mergeCell ref="V75:X75"/>
    <mergeCell ref="W71:X71"/>
    <mergeCell ref="W72:X72"/>
    <mergeCell ref="J66:N66"/>
    <mergeCell ref="J67:N67"/>
    <mergeCell ref="J68:N68"/>
    <mergeCell ref="J69:N69"/>
    <mergeCell ref="J70:N70"/>
    <mergeCell ref="J71:N71"/>
    <mergeCell ref="L34:O34"/>
    <mergeCell ref="J33:K33"/>
    <mergeCell ref="J34:K34"/>
    <mergeCell ref="L35:O35"/>
    <mergeCell ref="J35:K35"/>
    <mergeCell ref="J36:K36"/>
    <mergeCell ref="L36:O36"/>
    <mergeCell ref="J37:K37"/>
    <mergeCell ref="J38:K38"/>
    <mergeCell ref="L37:O37"/>
    <mergeCell ref="L38:O38"/>
    <mergeCell ref="L39:O39"/>
    <mergeCell ref="L40:O40"/>
    <mergeCell ref="L41:O41"/>
    <mergeCell ref="L42:O42"/>
    <mergeCell ref="L44:O44"/>
    <mergeCell ref="J49:K49"/>
    <mergeCell ref="L49:O49"/>
    <mergeCell ref="T62:V64"/>
    <mergeCell ref="L25:O25"/>
    <mergeCell ref="L26:O26"/>
    <mergeCell ref="L27:O27"/>
    <mergeCell ref="L28:O28"/>
    <mergeCell ref="L29:O29"/>
    <mergeCell ref="L30:O30"/>
    <mergeCell ref="L31:O31"/>
    <mergeCell ref="L32:O32"/>
    <mergeCell ref="L33:O33"/>
    <mergeCell ref="P25:Q25"/>
    <mergeCell ref="P26:Q26"/>
    <mergeCell ref="P27:Q27"/>
    <mergeCell ref="P28:Q28"/>
    <mergeCell ref="P29:Q29"/>
    <mergeCell ref="P30:Q30"/>
    <mergeCell ref="P31:Q31"/>
    <mergeCell ref="P32:Q32"/>
    <mergeCell ref="P39:Q39"/>
    <mergeCell ref="P34:Q34"/>
    <mergeCell ref="T31:U31"/>
    <mergeCell ref="T32:U32"/>
    <mergeCell ref="T33:U33"/>
    <mergeCell ref="T34:U34"/>
    <mergeCell ref="P16:Q16"/>
    <mergeCell ref="P17:Q17"/>
    <mergeCell ref="P18:Q18"/>
    <mergeCell ref="P19:Q19"/>
    <mergeCell ref="P20:Q20"/>
    <mergeCell ref="P21:Q21"/>
    <mergeCell ref="P22:Q22"/>
    <mergeCell ref="P23:Q23"/>
    <mergeCell ref="P24:Q24"/>
    <mergeCell ref="R20:S20"/>
    <mergeCell ref="R21:S21"/>
    <mergeCell ref="R22:S22"/>
    <mergeCell ref="R23:S23"/>
    <mergeCell ref="R24:S24"/>
    <mergeCell ref="P42:Q42"/>
    <mergeCell ref="P44:Q44"/>
    <mergeCell ref="P45:Q45"/>
    <mergeCell ref="P46:Q46"/>
    <mergeCell ref="R25:S25"/>
    <mergeCell ref="R26:S26"/>
    <mergeCell ref="R27:S27"/>
    <mergeCell ref="R28:S28"/>
    <mergeCell ref="R29:S29"/>
    <mergeCell ref="R30:S30"/>
    <mergeCell ref="R31:S31"/>
    <mergeCell ref="R32:S32"/>
    <mergeCell ref="R33:S33"/>
    <mergeCell ref="R40:S40"/>
    <mergeCell ref="R41:S41"/>
    <mergeCell ref="R42:S42"/>
    <mergeCell ref="R44:S44"/>
    <mergeCell ref="R45:S45"/>
    <mergeCell ref="R46:S46"/>
    <mergeCell ref="T24:U24"/>
    <mergeCell ref="T25:U25"/>
    <mergeCell ref="T26:U26"/>
    <mergeCell ref="T27:U27"/>
    <mergeCell ref="T35:U35"/>
    <mergeCell ref="T36:U36"/>
    <mergeCell ref="T37:U37"/>
    <mergeCell ref="T38:U38"/>
    <mergeCell ref="R39:S39"/>
    <mergeCell ref="R34:S34"/>
    <mergeCell ref="R35:S35"/>
    <mergeCell ref="R36:S36"/>
    <mergeCell ref="R37:S37"/>
    <mergeCell ref="R38:S38"/>
    <mergeCell ref="R16:S16"/>
    <mergeCell ref="R17:S17"/>
    <mergeCell ref="R18:S18"/>
    <mergeCell ref="R19:S19"/>
    <mergeCell ref="Y1:AA1"/>
    <mergeCell ref="G42:H42"/>
    <mergeCell ref="G44:H44"/>
    <mergeCell ref="G45:H45"/>
    <mergeCell ref="G46:H46"/>
    <mergeCell ref="T39:U39"/>
    <mergeCell ref="T40:U40"/>
    <mergeCell ref="T41:U41"/>
    <mergeCell ref="T42:U42"/>
    <mergeCell ref="T44:U44"/>
    <mergeCell ref="T45:U45"/>
    <mergeCell ref="T46:U46"/>
    <mergeCell ref="T16:U16"/>
    <mergeCell ref="T17:U17"/>
    <mergeCell ref="T18:U18"/>
    <mergeCell ref="T19:U19"/>
    <mergeCell ref="T20:U20"/>
    <mergeCell ref="T21:U21"/>
    <mergeCell ref="T22:U22"/>
    <mergeCell ref="T23:U23"/>
    <mergeCell ref="T2:AA2"/>
    <mergeCell ref="V3:AA4"/>
    <mergeCell ref="V5:AA6"/>
    <mergeCell ref="Y7:AA7"/>
    <mergeCell ref="Y8:AA10"/>
    <mergeCell ref="F11:AA11"/>
    <mergeCell ref="Z12:AA13"/>
    <mergeCell ref="G2:S3"/>
    <mergeCell ref="K4:S4"/>
    <mergeCell ref="K5:S5"/>
    <mergeCell ref="L6:S6"/>
    <mergeCell ref="P8:Q8"/>
    <mergeCell ref="R8:S8"/>
    <mergeCell ref="P9:Q9"/>
    <mergeCell ref="R9:S9"/>
    <mergeCell ref="P10:Q10"/>
    <mergeCell ref="R10:S10"/>
    <mergeCell ref="A10:F10"/>
    <mergeCell ref="A6:B6"/>
    <mergeCell ref="X12:X13"/>
    <mergeCell ref="A42:A43"/>
    <mergeCell ref="A47:A49"/>
    <mergeCell ref="G47:H47"/>
    <mergeCell ref="G48:H48"/>
    <mergeCell ref="G49:H49"/>
    <mergeCell ref="A50:A52"/>
    <mergeCell ref="G50:H50"/>
    <mergeCell ref="G51:H51"/>
    <mergeCell ref="G52:H52"/>
    <mergeCell ref="G43:H43"/>
    <mergeCell ref="G37:H37"/>
    <mergeCell ref="G40:H40"/>
    <mergeCell ref="G39:H39"/>
    <mergeCell ref="X15:Y15"/>
    <mergeCell ref="X16:Y16"/>
    <mergeCell ref="X17:Y17"/>
    <mergeCell ref="X18:Y18"/>
    <mergeCell ref="X19:Y19"/>
    <mergeCell ref="X20:Y20"/>
    <mergeCell ref="X21:Y21"/>
    <mergeCell ref="X22:Y22"/>
    <mergeCell ref="X23:Y23"/>
    <mergeCell ref="X24:Y24"/>
    <mergeCell ref="X25:Y25"/>
    <mergeCell ref="X26:Y26"/>
    <mergeCell ref="X27:Y27"/>
    <mergeCell ref="X28:Y28"/>
    <mergeCell ref="X29:Y29"/>
    <mergeCell ref="X30:Y30"/>
    <mergeCell ref="X31:Y31"/>
    <mergeCell ref="X32:Y32"/>
    <mergeCell ref="T28:U28"/>
    <mergeCell ref="T29:U29"/>
    <mergeCell ref="T30:U30"/>
    <mergeCell ref="X50:Y50"/>
    <mergeCell ref="X33:Y33"/>
    <mergeCell ref="X34:Y34"/>
    <mergeCell ref="X35:Y35"/>
    <mergeCell ref="X36:Y36"/>
    <mergeCell ref="X37:Y37"/>
    <mergeCell ref="X38:Y38"/>
    <mergeCell ref="X39:Y39"/>
    <mergeCell ref="X40:Y40"/>
    <mergeCell ref="X41:Y41"/>
    <mergeCell ref="J48:K48"/>
    <mergeCell ref="L48:O48"/>
    <mergeCell ref="P48:Q48"/>
    <mergeCell ref="R48:S48"/>
    <mergeCell ref="T48:U48"/>
    <mergeCell ref="P49:Q49"/>
    <mergeCell ref="R49:S49"/>
    <mergeCell ref="X42:Y42"/>
    <mergeCell ref="X43:Y43"/>
    <mergeCell ref="X44:Y44"/>
    <mergeCell ref="X45:Y45"/>
    <mergeCell ref="X46:Y46"/>
    <mergeCell ref="X47:Y47"/>
    <mergeCell ref="X48:Y48"/>
    <mergeCell ref="X49:Y49"/>
    <mergeCell ref="T49:U49"/>
    <mergeCell ref="T43:U43"/>
    <mergeCell ref="P55:Q55"/>
    <mergeCell ref="T55:U55"/>
    <mergeCell ref="T53:U53"/>
    <mergeCell ref="T54:U54"/>
    <mergeCell ref="R55:S55"/>
    <mergeCell ref="P53:Q53"/>
    <mergeCell ref="P54:Q54"/>
    <mergeCell ref="R53:S53"/>
    <mergeCell ref="R54:S54"/>
    <mergeCell ref="J43:K43"/>
    <mergeCell ref="L43:O43"/>
    <mergeCell ref="P43:Q43"/>
    <mergeCell ref="R43:S43"/>
    <mergeCell ref="J52:K52"/>
    <mergeCell ref="L52:O52"/>
    <mergeCell ref="P52:Q52"/>
    <mergeCell ref="R52:S52"/>
    <mergeCell ref="T52:U52"/>
    <mergeCell ref="J50:K50"/>
    <mergeCell ref="L50:O50"/>
    <mergeCell ref="P50:Q50"/>
    <mergeCell ref="R50:S50"/>
    <mergeCell ref="T50:U50"/>
    <mergeCell ref="J51:K51"/>
    <mergeCell ref="L51:O51"/>
    <mergeCell ref="P51:Q51"/>
    <mergeCell ref="R51:S51"/>
    <mergeCell ref="T51:U51"/>
    <mergeCell ref="J47:K47"/>
    <mergeCell ref="L47:O47"/>
    <mergeCell ref="P47:Q47"/>
    <mergeCell ref="R47:S47"/>
    <mergeCell ref="T47:U47"/>
    <mergeCell ref="W62:Z64"/>
    <mergeCell ref="W67:X67"/>
    <mergeCell ref="W68:X68"/>
    <mergeCell ref="W69:X69"/>
    <mergeCell ref="W70:X70"/>
    <mergeCell ref="X51:Y51"/>
    <mergeCell ref="X52:Y52"/>
    <mergeCell ref="X53:Y53"/>
    <mergeCell ref="X54:Y54"/>
    <mergeCell ref="X55:Y55"/>
  </mergeCells>
  <phoneticPr fontId="1" type="noConversion"/>
  <printOptions horizontalCentered="1" verticalCentered="1"/>
  <pageMargins left="0.27559055118110237" right="0.27559055118110237" top="0.39370078740157483" bottom="0.39370078740157483" header="0" footer="0"/>
  <pageSetup paperSize="9" scale="57" orientation="portrait" r:id="rId1"/>
  <colBreaks count="1" manualBreakCount="1">
    <brk id="27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workbookViewId="0">
      <selection activeCell="C16" sqref="C16:F16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8" customWidth="1"/>
    <col min="4" max="4" width="25.3984375" customWidth="1"/>
    <col min="5" max="5" width="5" customWidth="1"/>
    <col min="6" max="6" width="4.796875" customWidth="1"/>
    <col min="7" max="7" width="7.19921875" customWidth="1"/>
    <col min="8" max="8" width="8.59765625" customWidth="1"/>
    <col min="9" max="9" width="8.09765625" customWidth="1"/>
    <col min="10" max="10" width="24.8984375" customWidth="1"/>
    <col min="11" max="11" width="14" customWidth="1"/>
    <col min="12" max="12" width="9.796875" customWidth="1"/>
    <col min="13" max="13" width="12.69921875" customWidth="1"/>
    <col min="14" max="14" width="8.59765625" customWidth="1"/>
    <col min="15" max="15" width="9.69921875" customWidth="1"/>
    <col min="16" max="16" width="7.796875" customWidth="1"/>
  </cols>
  <sheetData>
    <row r="1" spans="1:19" x14ac:dyDescent="0.4">
      <c r="A1" s="240"/>
      <c r="B1" s="240"/>
      <c r="C1" s="241" t="s">
        <v>557</v>
      </c>
      <c r="D1" s="242">
        <v>4</v>
      </c>
    </row>
    <row r="2" spans="1:19" x14ac:dyDescent="0.4">
      <c r="A2" s="240"/>
      <c r="B2" s="240"/>
      <c r="C2" s="243" t="s">
        <v>558</v>
      </c>
      <c r="D2" s="244" t="s">
        <v>559</v>
      </c>
    </row>
    <row r="3" spans="1:19" x14ac:dyDescent="0.4">
      <c r="A3" s="240"/>
      <c r="B3" s="240"/>
      <c r="C3" s="243" t="s">
        <v>560</v>
      </c>
      <c r="D3" s="244">
        <v>201620014</v>
      </c>
    </row>
    <row r="4" spans="1:19" x14ac:dyDescent="0.4">
      <c r="C4" s="245" t="s">
        <v>561</v>
      </c>
      <c r="D4" s="244" t="s">
        <v>562</v>
      </c>
    </row>
    <row r="5" spans="1:19" x14ac:dyDescent="0.4">
      <c r="C5" s="245" t="s">
        <v>563</v>
      </c>
      <c r="D5" s="244" t="s">
        <v>564</v>
      </c>
    </row>
    <row r="6" spans="1:19" x14ac:dyDescent="0.4">
      <c r="C6" s="245" t="s">
        <v>565</v>
      </c>
      <c r="D6" s="244" t="s">
        <v>566</v>
      </c>
    </row>
    <row r="7" spans="1:19" ht="18" thickBot="1" x14ac:dyDescent="0.45">
      <c r="C7" s="246" t="s">
        <v>567</v>
      </c>
      <c r="D7" s="247" t="s">
        <v>568</v>
      </c>
    </row>
    <row r="8" spans="1:19" ht="18" thickBot="1" x14ac:dyDescent="0.45"/>
    <row r="9" spans="1:19" ht="19.2" x14ac:dyDescent="0.4">
      <c r="A9" s="248" t="s">
        <v>569</v>
      </c>
      <c r="B9" s="249"/>
      <c r="C9" s="249"/>
      <c r="D9" s="249"/>
      <c r="E9" s="250"/>
      <c r="F9" s="251"/>
      <c r="G9" s="252" t="s">
        <v>570</v>
      </c>
      <c r="H9" s="253"/>
      <c r="I9" s="253"/>
      <c r="J9" s="253"/>
      <c r="K9" s="253"/>
      <c r="L9" s="254"/>
      <c r="M9" s="255"/>
      <c r="N9" s="255"/>
      <c r="O9" s="255"/>
      <c r="P9" s="256"/>
      <c r="Q9" s="256"/>
      <c r="R9" s="256"/>
      <c r="S9" s="256"/>
    </row>
    <row r="10" spans="1:19" x14ac:dyDescent="0.4">
      <c r="A10" s="245" t="s">
        <v>571</v>
      </c>
      <c r="B10" s="257" t="s">
        <v>572</v>
      </c>
      <c r="C10" s="257" t="s">
        <v>252</v>
      </c>
      <c r="D10" s="258" t="s">
        <v>573</v>
      </c>
      <c r="E10" s="259" t="s">
        <v>251</v>
      </c>
      <c r="F10" s="260"/>
      <c r="G10" s="261" t="str">
        <f t="shared" ref="G10:J11" si="0">A10</f>
        <v>성별</v>
      </c>
      <c r="H10" s="257" t="str">
        <f t="shared" si="0"/>
        <v>나이</v>
      </c>
      <c r="I10" s="257" t="str">
        <f t="shared" si="0"/>
        <v>코드</v>
      </c>
      <c r="J10" s="258" t="str">
        <f t="shared" si="0"/>
        <v>병명</v>
      </c>
      <c r="K10" s="257" t="s">
        <v>343</v>
      </c>
      <c r="L10" s="262" t="s">
        <v>344</v>
      </c>
      <c r="M10" s="256"/>
      <c r="N10" s="260"/>
      <c r="O10" s="256"/>
      <c r="P10" s="256"/>
      <c r="Q10" s="256"/>
      <c r="R10" s="256"/>
      <c r="S10" s="256"/>
    </row>
    <row r="11" spans="1:19" x14ac:dyDescent="0.4">
      <c r="A11" s="245" t="s">
        <v>498</v>
      </c>
      <c r="B11" s="257">
        <v>71</v>
      </c>
      <c r="C11" s="257" t="s">
        <v>537</v>
      </c>
      <c r="D11" s="257" t="s">
        <v>538</v>
      </c>
      <c r="E11" s="259" t="s">
        <v>574</v>
      </c>
      <c r="F11" s="264"/>
      <c r="G11" s="265" t="str">
        <f t="shared" si="0"/>
        <v>여</v>
      </c>
      <c r="H11" s="266">
        <f t="shared" si="0"/>
        <v>71</v>
      </c>
      <c r="I11" s="317" t="s">
        <v>539</v>
      </c>
      <c r="J11" s="317" t="s">
        <v>540</v>
      </c>
      <c r="K11" s="266" t="s">
        <v>351</v>
      </c>
      <c r="L11" s="267" t="str">
        <f>E11</f>
        <v>신장내과</v>
      </c>
      <c r="M11" s="268"/>
      <c r="N11" s="268"/>
      <c r="O11" s="256"/>
      <c r="P11" s="256"/>
      <c r="Q11" s="256"/>
      <c r="R11" s="256"/>
      <c r="S11" s="256"/>
    </row>
    <row r="12" spans="1:19" x14ac:dyDescent="0.4">
      <c r="A12" s="245"/>
      <c r="B12" s="257"/>
      <c r="C12" s="257" t="s">
        <v>541</v>
      </c>
      <c r="D12" s="257" t="s">
        <v>542</v>
      </c>
      <c r="E12" s="259"/>
      <c r="F12" s="264"/>
      <c r="G12" s="261"/>
      <c r="H12" s="266"/>
      <c r="I12" s="317" t="s">
        <v>541</v>
      </c>
      <c r="J12" s="320" t="s">
        <v>543</v>
      </c>
      <c r="K12" s="266" t="s">
        <v>575</v>
      </c>
      <c r="L12" s="267"/>
      <c r="M12" s="268"/>
      <c r="N12" s="268"/>
      <c r="O12" s="256"/>
      <c r="P12" s="256"/>
      <c r="Q12" s="256"/>
      <c r="R12" s="256"/>
      <c r="S12" s="256"/>
    </row>
    <row r="13" spans="1:19" x14ac:dyDescent="0.4">
      <c r="A13" s="245"/>
      <c r="B13" s="257"/>
      <c r="C13" s="257" t="s">
        <v>544</v>
      </c>
      <c r="D13" s="257" t="s">
        <v>545</v>
      </c>
      <c r="E13" s="259"/>
      <c r="F13" s="264"/>
      <c r="G13" s="261"/>
      <c r="H13" s="266"/>
      <c r="I13" s="317" t="s">
        <v>544</v>
      </c>
      <c r="J13" s="320" t="s">
        <v>546</v>
      </c>
      <c r="K13" s="266" t="s">
        <v>575</v>
      </c>
      <c r="L13" s="267"/>
      <c r="M13" s="268"/>
      <c r="N13" s="268"/>
      <c r="O13" s="256"/>
      <c r="P13" s="256"/>
      <c r="Q13" s="256"/>
      <c r="R13" s="256"/>
      <c r="S13" s="256"/>
    </row>
    <row r="14" spans="1:19" ht="18" thickBot="1" x14ac:dyDescent="0.45">
      <c r="A14" s="269"/>
      <c r="B14" s="270"/>
      <c r="C14" s="270" t="s">
        <v>547</v>
      </c>
      <c r="D14" s="257" t="s">
        <v>548</v>
      </c>
      <c r="E14" s="272"/>
      <c r="F14" s="264"/>
      <c r="G14" s="246"/>
      <c r="H14" s="273"/>
      <c r="I14" s="270" t="s">
        <v>547</v>
      </c>
      <c r="J14" s="320" t="s">
        <v>549</v>
      </c>
      <c r="K14" s="266" t="s">
        <v>575</v>
      </c>
      <c r="L14" s="274"/>
      <c r="M14" s="268"/>
      <c r="N14" s="268"/>
      <c r="O14" s="256"/>
      <c r="P14" s="256"/>
      <c r="Q14" s="256"/>
      <c r="R14" s="256"/>
      <c r="S14" s="256"/>
    </row>
    <row r="15" spans="1:19" ht="18" thickBot="1" x14ac:dyDescent="0.45">
      <c r="Q15" s="256"/>
      <c r="R15" s="256"/>
      <c r="S15" s="256"/>
    </row>
    <row r="16" spans="1:19" ht="19.2" x14ac:dyDescent="0.4">
      <c r="A16" s="255"/>
      <c r="B16" s="255"/>
      <c r="C16" s="252" t="s">
        <v>576</v>
      </c>
      <c r="D16" s="253"/>
      <c r="E16" s="253"/>
      <c r="F16" s="254"/>
      <c r="H16" s="275" t="s">
        <v>577</v>
      </c>
      <c r="I16" s="276"/>
      <c r="J16" s="276"/>
      <c r="K16" s="276"/>
      <c r="L16" s="276"/>
      <c r="M16" s="277" t="s">
        <v>578</v>
      </c>
      <c r="N16" s="278">
        <v>81.400000000000006</v>
      </c>
      <c r="O16" s="277" t="s">
        <v>579</v>
      </c>
      <c r="P16" s="279">
        <v>73.5</v>
      </c>
      <c r="Q16" s="255"/>
      <c r="R16" s="255"/>
      <c r="S16" s="255"/>
    </row>
    <row r="17" spans="1:19" x14ac:dyDescent="0.4">
      <c r="A17" s="256"/>
      <c r="B17" s="256"/>
      <c r="C17" s="245" t="s">
        <v>580</v>
      </c>
      <c r="D17" s="258" t="s">
        <v>581</v>
      </c>
      <c r="E17" s="257" t="s">
        <v>582</v>
      </c>
      <c r="F17" s="280" t="s">
        <v>583</v>
      </c>
      <c r="G17" s="256"/>
      <c r="H17" s="281" t="s">
        <v>584</v>
      </c>
      <c r="I17" s="258" t="s">
        <v>585</v>
      </c>
      <c r="J17" s="258" t="s">
        <v>586</v>
      </c>
      <c r="K17" s="257" t="s">
        <v>582</v>
      </c>
      <c r="L17" s="257" t="s">
        <v>583</v>
      </c>
      <c r="M17" s="257" t="s">
        <v>587</v>
      </c>
      <c r="N17" s="257" t="s">
        <v>588</v>
      </c>
      <c r="O17" s="257" t="s">
        <v>589</v>
      </c>
      <c r="P17" s="280" t="s">
        <v>590</v>
      </c>
      <c r="Q17" s="256"/>
      <c r="R17" s="256"/>
      <c r="S17" s="256"/>
    </row>
    <row r="18" spans="1:19" x14ac:dyDescent="0.4">
      <c r="A18" s="282"/>
      <c r="B18" s="260"/>
      <c r="C18" s="261" t="s">
        <v>591</v>
      </c>
      <c r="D18" s="257" t="s">
        <v>394</v>
      </c>
      <c r="E18" s="257">
        <v>1</v>
      </c>
      <c r="F18" s="280">
        <v>1</v>
      </c>
      <c r="G18" s="256"/>
      <c r="H18" s="265" t="str">
        <f>C18</f>
        <v>진찰료</v>
      </c>
      <c r="I18" s="238" t="s">
        <v>550</v>
      </c>
      <c r="J18" s="348" t="s">
        <v>551</v>
      </c>
      <c r="K18" s="290">
        <f>E18</f>
        <v>1</v>
      </c>
      <c r="L18" s="291">
        <f>F18</f>
        <v>1</v>
      </c>
      <c r="M18" s="266"/>
      <c r="N18" s="286">
        <v>198.31</v>
      </c>
      <c r="O18" s="263">
        <f>P16</f>
        <v>73.5</v>
      </c>
      <c r="P18" s="287">
        <f>N18*K18*L18*O18</f>
        <v>14575.785</v>
      </c>
      <c r="Q18" s="256"/>
      <c r="R18" s="288"/>
      <c r="S18" s="256"/>
    </row>
    <row r="19" spans="1:19" x14ac:dyDescent="0.4">
      <c r="A19" s="282"/>
      <c r="B19" s="260"/>
      <c r="C19" s="261"/>
      <c r="D19" s="257" t="s">
        <v>552</v>
      </c>
      <c r="E19" s="257"/>
      <c r="F19" s="280"/>
      <c r="G19" s="256"/>
      <c r="H19" s="289"/>
      <c r="I19" s="283"/>
      <c r="J19" s="348" t="s">
        <v>552</v>
      </c>
      <c r="K19" s="290"/>
      <c r="L19" s="291"/>
      <c r="M19" s="266" t="s">
        <v>592</v>
      </c>
      <c r="N19" s="286"/>
      <c r="O19" s="263">
        <f>O18</f>
        <v>73.5</v>
      </c>
      <c r="P19" s="287">
        <f t="shared" ref="P19:P30" si="1">N19*K19*L19*O19</f>
        <v>0</v>
      </c>
      <c r="Q19" s="256"/>
      <c r="R19" s="288"/>
      <c r="S19" s="256"/>
    </row>
    <row r="20" spans="1:19" x14ac:dyDescent="0.4">
      <c r="A20" s="282"/>
      <c r="B20" s="260"/>
      <c r="C20" s="261"/>
      <c r="D20" s="257"/>
      <c r="E20" s="257"/>
      <c r="F20" s="280"/>
      <c r="G20" s="256"/>
      <c r="H20" s="289"/>
      <c r="I20" s="283"/>
      <c r="J20" s="348">
        <v>0</v>
      </c>
      <c r="K20" s="290"/>
      <c r="L20" s="291"/>
      <c r="M20" s="266"/>
      <c r="N20" s="286"/>
      <c r="O20" s="263"/>
      <c r="P20" s="287"/>
      <c r="Q20" s="256"/>
      <c r="R20" s="288"/>
      <c r="S20" s="256"/>
    </row>
    <row r="21" spans="1:19" x14ac:dyDescent="0.4">
      <c r="A21" s="282"/>
      <c r="B21" s="264"/>
      <c r="C21" s="261" t="s">
        <v>593</v>
      </c>
      <c r="D21" s="257" t="s">
        <v>404</v>
      </c>
      <c r="E21" s="257">
        <v>1</v>
      </c>
      <c r="F21" s="280">
        <v>21</v>
      </c>
      <c r="G21" s="256"/>
      <c r="H21" s="265" t="str">
        <f>C21</f>
        <v>약재료</v>
      </c>
      <c r="I21" s="283"/>
      <c r="J21" s="348" t="s">
        <v>404</v>
      </c>
      <c r="K21" s="290"/>
      <c r="L21" s="291"/>
      <c r="M21" s="266" t="s">
        <v>553</v>
      </c>
      <c r="N21" s="286"/>
      <c r="O21" s="263">
        <f>O19</f>
        <v>73.5</v>
      </c>
      <c r="P21" s="287">
        <f t="shared" si="1"/>
        <v>0</v>
      </c>
      <c r="Q21" s="256"/>
      <c r="R21" s="288"/>
      <c r="S21" s="256"/>
    </row>
    <row r="22" spans="1:19" x14ac:dyDescent="0.4">
      <c r="A22" s="282"/>
      <c r="B22" s="260"/>
      <c r="C22" s="261"/>
      <c r="D22" s="257" t="s">
        <v>554</v>
      </c>
      <c r="E22" s="257">
        <v>1</v>
      </c>
      <c r="F22" s="280">
        <v>21</v>
      </c>
      <c r="G22" s="256"/>
      <c r="H22" s="289"/>
      <c r="I22" s="283"/>
      <c r="J22" s="348" t="s">
        <v>554</v>
      </c>
      <c r="K22" s="290"/>
      <c r="L22" s="291"/>
      <c r="M22" s="266" t="s">
        <v>553</v>
      </c>
      <c r="N22" s="286"/>
      <c r="O22" s="263">
        <f t="shared" ref="O22:O30" si="2">O21</f>
        <v>73.5</v>
      </c>
      <c r="P22" s="287">
        <f t="shared" si="1"/>
        <v>0</v>
      </c>
      <c r="Q22" s="256"/>
      <c r="R22" s="288"/>
      <c r="S22" s="256"/>
    </row>
    <row r="23" spans="1:19" ht="19.2" customHeight="1" x14ac:dyDescent="0.4">
      <c r="A23" s="282"/>
      <c r="B23" s="260"/>
      <c r="C23" s="261"/>
      <c r="D23" s="257" t="s">
        <v>555</v>
      </c>
      <c r="E23" s="257"/>
      <c r="F23" s="280"/>
      <c r="G23" s="256"/>
      <c r="H23" s="289"/>
      <c r="I23" s="283"/>
      <c r="J23" s="348" t="s">
        <v>555</v>
      </c>
      <c r="K23" s="290"/>
      <c r="L23" s="291"/>
      <c r="M23" s="266" t="s">
        <v>553</v>
      </c>
      <c r="N23" s="286"/>
      <c r="O23" s="263">
        <f t="shared" si="2"/>
        <v>73.5</v>
      </c>
      <c r="P23" s="287">
        <f t="shared" si="1"/>
        <v>0</v>
      </c>
      <c r="Q23" s="256"/>
      <c r="R23" s="288"/>
      <c r="S23" s="256"/>
    </row>
    <row r="24" spans="1:19" ht="19.2" customHeight="1" x14ac:dyDescent="0.4">
      <c r="A24" s="282"/>
      <c r="B24" s="260"/>
      <c r="C24" s="261"/>
      <c r="D24" s="258"/>
      <c r="E24" s="257"/>
      <c r="F24" s="280"/>
      <c r="G24" s="256"/>
      <c r="H24" s="289"/>
      <c r="I24" s="283"/>
      <c r="J24" s="237">
        <f t="shared" ref="J24:L30" si="3">D24</f>
        <v>0</v>
      </c>
      <c r="K24" s="290">
        <f t="shared" si="3"/>
        <v>0</v>
      </c>
      <c r="L24" s="291">
        <f t="shared" si="3"/>
        <v>0</v>
      </c>
      <c r="M24" s="266"/>
      <c r="N24" s="286"/>
      <c r="O24" s="263">
        <f t="shared" si="2"/>
        <v>73.5</v>
      </c>
      <c r="P24" s="287">
        <f t="shared" si="1"/>
        <v>0</v>
      </c>
      <c r="Q24" s="256"/>
      <c r="R24" s="288"/>
      <c r="S24" s="256"/>
    </row>
    <row r="25" spans="1:19" x14ac:dyDescent="0.4">
      <c r="A25" s="282"/>
      <c r="B25" s="260"/>
      <c r="C25" s="261" t="s">
        <v>594</v>
      </c>
      <c r="D25" s="258"/>
      <c r="E25" s="257"/>
      <c r="F25" s="280"/>
      <c r="G25" s="256"/>
      <c r="H25" s="265" t="str">
        <f>C25</f>
        <v>주사료</v>
      </c>
      <c r="I25" s="283"/>
      <c r="J25" s="237">
        <f t="shared" si="3"/>
        <v>0</v>
      </c>
      <c r="K25" s="290">
        <f t="shared" si="3"/>
        <v>0</v>
      </c>
      <c r="L25" s="291">
        <f t="shared" si="3"/>
        <v>0</v>
      </c>
      <c r="M25" s="266"/>
      <c r="N25" s="286"/>
      <c r="O25" s="263">
        <f t="shared" si="2"/>
        <v>73.5</v>
      </c>
      <c r="P25" s="287">
        <f t="shared" si="1"/>
        <v>0</v>
      </c>
      <c r="Q25" s="256"/>
      <c r="R25" s="288"/>
      <c r="S25" s="256"/>
    </row>
    <row r="26" spans="1:19" x14ac:dyDescent="0.4">
      <c r="A26" s="282"/>
      <c r="B26" s="260"/>
      <c r="C26" s="261"/>
      <c r="D26" s="258"/>
      <c r="E26" s="257"/>
      <c r="F26" s="280"/>
      <c r="G26" s="256"/>
      <c r="H26" s="289"/>
      <c r="I26" s="283"/>
      <c r="J26" s="237">
        <f t="shared" si="3"/>
        <v>0</v>
      </c>
      <c r="K26" s="290">
        <f t="shared" si="3"/>
        <v>0</v>
      </c>
      <c r="L26" s="291">
        <f t="shared" si="3"/>
        <v>0</v>
      </c>
      <c r="M26" s="266"/>
      <c r="N26" s="286"/>
      <c r="O26" s="263">
        <f t="shared" si="2"/>
        <v>73.5</v>
      </c>
      <c r="P26" s="287">
        <f t="shared" si="1"/>
        <v>0</v>
      </c>
      <c r="Q26" s="256"/>
      <c r="R26" s="288"/>
      <c r="S26" s="256"/>
    </row>
    <row r="27" spans="1:19" x14ac:dyDescent="0.4">
      <c r="A27" s="282"/>
      <c r="B27" s="260"/>
      <c r="C27" s="261" t="s">
        <v>595</v>
      </c>
      <c r="D27" s="258"/>
      <c r="E27" s="257"/>
      <c r="F27" s="280"/>
      <c r="G27" s="256"/>
      <c r="H27" s="265" t="str">
        <f>C27</f>
        <v>처치및 수술료</v>
      </c>
      <c r="I27" s="266"/>
      <c r="J27" s="237">
        <f t="shared" si="3"/>
        <v>0</v>
      </c>
      <c r="K27" s="290">
        <f t="shared" si="3"/>
        <v>0</v>
      </c>
      <c r="L27" s="291">
        <f t="shared" si="3"/>
        <v>0</v>
      </c>
      <c r="M27" s="266"/>
      <c r="N27" s="286"/>
      <c r="O27" s="263">
        <f t="shared" si="2"/>
        <v>73.5</v>
      </c>
      <c r="P27" s="287">
        <f t="shared" si="1"/>
        <v>0</v>
      </c>
      <c r="Q27" s="256"/>
      <c r="R27" s="288"/>
      <c r="S27" s="256"/>
    </row>
    <row r="28" spans="1:19" x14ac:dyDescent="0.4">
      <c r="A28" s="282"/>
      <c r="B28" s="260"/>
      <c r="C28" s="261"/>
      <c r="D28" s="258"/>
      <c r="E28" s="257"/>
      <c r="F28" s="280"/>
      <c r="G28" s="256"/>
      <c r="H28" s="289"/>
      <c r="I28" s="283"/>
      <c r="J28" s="237">
        <f t="shared" si="3"/>
        <v>0</v>
      </c>
      <c r="K28" s="290">
        <f t="shared" si="3"/>
        <v>0</v>
      </c>
      <c r="L28" s="291">
        <f t="shared" si="3"/>
        <v>0</v>
      </c>
      <c r="M28" s="266"/>
      <c r="N28" s="286"/>
      <c r="O28" s="263">
        <f t="shared" si="2"/>
        <v>73.5</v>
      </c>
      <c r="P28" s="287">
        <f t="shared" si="1"/>
        <v>0</v>
      </c>
      <c r="Q28" s="256"/>
      <c r="R28" s="288"/>
      <c r="S28" s="256"/>
    </row>
    <row r="29" spans="1:19" x14ac:dyDescent="0.4">
      <c r="A29" s="282"/>
      <c r="B29" s="260"/>
      <c r="C29" s="261" t="s">
        <v>556</v>
      </c>
      <c r="D29" s="258"/>
      <c r="E29" s="257"/>
      <c r="F29" s="280"/>
      <c r="G29" s="256"/>
      <c r="H29" s="265" t="str">
        <f>C29</f>
        <v>검사료</v>
      </c>
      <c r="I29" s="266"/>
      <c r="J29" s="237">
        <f t="shared" si="3"/>
        <v>0</v>
      </c>
      <c r="K29" s="290">
        <f t="shared" si="3"/>
        <v>0</v>
      </c>
      <c r="L29" s="291">
        <f t="shared" si="3"/>
        <v>0</v>
      </c>
      <c r="M29" s="266"/>
      <c r="N29" s="286"/>
      <c r="O29" s="263">
        <f t="shared" si="2"/>
        <v>73.5</v>
      </c>
      <c r="P29" s="287">
        <f t="shared" si="1"/>
        <v>0</v>
      </c>
      <c r="Q29" s="256"/>
      <c r="R29" s="288"/>
      <c r="S29" s="256"/>
    </row>
    <row r="30" spans="1:19" ht="18" thickBot="1" x14ac:dyDescent="0.45">
      <c r="A30" s="256"/>
      <c r="B30" s="260"/>
      <c r="C30" s="246"/>
      <c r="D30" s="293"/>
      <c r="E30" s="270"/>
      <c r="F30" s="307"/>
      <c r="G30" s="256"/>
      <c r="H30" s="297"/>
      <c r="I30" s="308"/>
      <c r="J30" s="309">
        <f t="shared" si="3"/>
        <v>0</v>
      </c>
      <c r="K30" s="299">
        <f t="shared" si="3"/>
        <v>0</v>
      </c>
      <c r="L30" s="300">
        <f t="shared" si="3"/>
        <v>0</v>
      </c>
      <c r="M30" s="273"/>
      <c r="N30" s="301"/>
      <c r="O30" s="263">
        <f t="shared" si="2"/>
        <v>73.5</v>
      </c>
      <c r="P30" s="287">
        <f t="shared" si="1"/>
        <v>0</v>
      </c>
      <c r="Q30" s="256"/>
      <c r="R30" s="288"/>
      <c r="S30" s="256"/>
    </row>
    <row r="31" spans="1:19" x14ac:dyDescent="0.4">
      <c r="Q31" s="256"/>
      <c r="R31" s="256"/>
      <c r="S31" s="256"/>
    </row>
    <row r="32" spans="1:19" x14ac:dyDescent="0.4">
      <c r="Q32" s="256"/>
      <c r="R32" s="256"/>
      <c r="S32" s="256"/>
    </row>
    <row r="33" spans="17:19" x14ac:dyDescent="0.4">
      <c r="Q33" s="256"/>
      <c r="R33" s="256"/>
      <c r="S33" s="256"/>
    </row>
    <row r="34" spans="17:19" x14ac:dyDescent="0.4">
      <c r="Q34" s="256"/>
      <c r="R34" s="256"/>
      <c r="S34" s="256"/>
    </row>
    <row r="35" spans="17:19" x14ac:dyDescent="0.4">
      <c r="Q35" s="256"/>
      <c r="R35" s="256"/>
      <c r="S35" s="256"/>
    </row>
    <row r="36" spans="17:19" x14ac:dyDescent="0.4">
      <c r="Q36" s="256"/>
      <c r="R36" s="256"/>
      <c r="S36" s="256"/>
    </row>
    <row r="37" spans="17:19" x14ac:dyDescent="0.4">
      <c r="Q37" s="256"/>
      <c r="R37" s="256"/>
      <c r="S37" s="256"/>
    </row>
    <row r="38" spans="17:19" x14ac:dyDescent="0.4">
      <c r="Q38" s="256"/>
      <c r="R38" s="256"/>
      <c r="S38" s="256"/>
    </row>
    <row r="39" spans="17:19" x14ac:dyDescent="0.4">
      <c r="Q39" s="256"/>
      <c r="R39" s="256"/>
      <c r="S39" s="256"/>
    </row>
    <row r="40" spans="17:19" x14ac:dyDescent="0.4">
      <c r="Q40" s="256"/>
      <c r="R40" s="256"/>
      <c r="S40" s="256"/>
    </row>
    <row r="41" spans="17:19" x14ac:dyDescent="0.4">
      <c r="Q41" s="256"/>
      <c r="R41" s="256"/>
      <c r="S41" s="256"/>
    </row>
    <row r="42" spans="17:19" x14ac:dyDescent="0.4">
      <c r="Q42" s="256"/>
      <c r="R42" s="256"/>
      <c r="S42" s="256"/>
    </row>
    <row r="43" spans="17:19" x14ac:dyDescent="0.4">
      <c r="Q43" s="256"/>
      <c r="R43" s="256"/>
      <c r="S43" s="256"/>
    </row>
    <row r="44" spans="17:19" x14ac:dyDescent="0.4">
      <c r="Q44" s="256"/>
      <c r="R44" s="256"/>
      <c r="S44" s="256"/>
    </row>
    <row r="45" spans="17:19" x14ac:dyDescent="0.4">
      <c r="Q45" s="256"/>
      <c r="R45" s="256"/>
      <c r="S45" s="256"/>
    </row>
    <row r="46" spans="17:19" x14ac:dyDescent="0.4">
      <c r="Q46" s="256"/>
      <c r="R46" s="256"/>
      <c r="S46" s="256"/>
    </row>
    <row r="47" spans="17:19" x14ac:dyDescent="0.4">
      <c r="Q47" s="256"/>
      <c r="R47" s="256"/>
      <c r="S47" s="256"/>
    </row>
    <row r="48" spans="17:19" x14ac:dyDescent="0.4">
      <c r="Q48" s="256"/>
      <c r="R48" s="256"/>
      <c r="S48" s="256"/>
    </row>
  </sheetData>
  <mergeCells count="4">
    <mergeCell ref="A9:E9"/>
    <mergeCell ref="G9:L9"/>
    <mergeCell ref="C16:F16"/>
    <mergeCell ref="H16:L16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7"/>
  <sheetViews>
    <sheetView topLeftCell="A52" workbookViewId="0">
      <selection sqref="A1:XFD1048576"/>
    </sheetView>
  </sheetViews>
  <sheetFormatPr defaultColWidth="7.3984375" defaultRowHeight="15.6" x14ac:dyDescent="0.4"/>
  <cols>
    <col min="1" max="1" width="8.5" style="3" customWidth="1"/>
    <col min="2" max="2" width="8.59765625" style="3" customWidth="1"/>
    <col min="3" max="3" width="7.19921875" style="3" customWidth="1"/>
    <col min="4" max="4" width="5.09765625" style="3" customWidth="1"/>
    <col min="5" max="5" width="9.19921875" style="3" customWidth="1"/>
    <col min="6" max="6" width="4.09765625" style="3" customWidth="1"/>
    <col min="7" max="7" width="5.8984375" style="3" customWidth="1"/>
    <col min="8" max="8" width="3.8984375" style="3" customWidth="1"/>
    <col min="9" max="9" width="3" style="3" customWidth="1"/>
    <col min="10" max="10" width="6.69921875" style="3" customWidth="1"/>
    <col min="11" max="11" width="6.5" style="3" customWidth="1"/>
    <col min="12" max="12" width="4.69921875" style="3" customWidth="1"/>
    <col min="13" max="13" width="4.09765625" style="3" customWidth="1"/>
    <col min="14" max="14" width="5.69921875" style="3" customWidth="1"/>
    <col min="15" max="15" width="2.59765625" style="3" customWidth="1"/>
    <col min="16" max="17" width="4" style="3" hidden="1" customWidth="1"/>
    <col min="18" max="19" width="4" style="3" customWidth="1"/>
    <col min="20" max="20" width="3.3984375" style="3" customWidth="1"/>
    <col min="21" max="21" width="3" style="3" customWidth="1"/>
    <col min="22" max="22" width="6.19921875" style="3" customWidth="1"/>
    <col min="23" max="23" width="4.69921875" style="3" customWidth="1"/>
    <col min="24" max="24" width="4.8984375" style="3" customWidth="1"/>
    <col min="25" max="25" width="4.5" style="3" customWidth="1"/>
    <col min="26" max="26" width="5.09765625" style="3" customWidth="1"/>
    <col min="27" max="27" width="5.3984375" style="3" customWidth="1"/>
    <col min="28" max="28" width="7.8984375" style="3" customWidth="1"/>
    <col min="29" max="29" width="6.59765625" style="3" customWidth="1"/>
    <col min="30" max="34" width="1.8984375" style="3" customWidth="1"/>
    <col min="35" max="16384" width="7.3984375" style="3"/>
  </cols>
  <sheetData>
    <row r="1" spans="1:29" x14ac:dyDescent="0.4">
      <c r="A1" s="3" t="s">
        <v>0</v>
      </c>
      <c r="D1" s="3" t="s">
        <v>143</v>
      </c>
      <c r="E1" s="3">
        <v>4</v>
      </c>
      <c r="Y1" s="140" t="s">
        <v>97</v>
      </c>
      <c r="Z1" s="140"/>
      <c r="AA1" s="140"/>
    </row>
    <row r="2" spans="1:29" x14ac:dyDescent="0.4">
      <c r="A2" s="99" t="s">
        <v>1</v>
      </c>
      <c r="B2" s="101"/>
      <c r="C2" s="108" t="s">
        <v>64</v>
      </c>
      <c r="D2" s="108" t="s">
        <v>65</v>
      </c>
      <c r="E2" s="108">
        <v>0</v>
      </c>
      <c r="F2" s="108">
        <v>3</v>
      </c>
      <c r="G2" s="134" t="s">
        <v>62</v>
      </c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/>
      <c r="T2" s="120" t="s">
        <v>60</v>
      </c>
      <c r="U2" s="111"/>
      <c r="V2" s="111"/>
      <c r="W2" s="111"/>
      <c r="X2" s="111"/>
      <c r="Y2" s="111"/>
      <c r="Z2" s="111"/>
      <c r="AA2" s="121"/>
    </row>
    <row r="3" spans="1:29" x14ac:dyDescent="0.4">
      <c r="A3" s="105"/>
      <c r="B3" s="107"/>
      <c r="C3" s="108"/>
      <c r="D3" s="108"/>
      <c r="E3" s="108"/>
      <c r="F3" s="108"/>
      <c r="G3" s="137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9"/>
      <c r="T3" s="99" t="s">
        <v>2</v>
      </c>
      <c r="U3" s="101"/>
      <c r="V3" s="99" t="s">
        <v>158</v>
      </c>
      <c r="W3" s="100"/>
      <c r="X3" s="100"/>
      <c r="Y3" s="100"/>
      <c r="Z3" s="100"/>
      <c r="AA3" s="101"/>
    </row>
    <row r="4" spans="1:29" ht="17.399999999999999" x14ac:dyDescent="0.4">
      <c r="A4" s="157" t="s">
        <v>99</v>
      </c>
      <c r="B4" s="158"/>
      <c r="C4" s="120">
        <v>123456</v>
      </c>
      <c r="D4" s="111"/>
      <c r="E4" s="111"/>
      <c r="F4" s="121"/>
      <c r="G4" s="180" t="s">
        <v>41</v>
      </c>
      <c r="H4" s="180"/>
      <c r="I4" s="180"/>
      <c r="J4" s="180"/>
      <c r="K4" s="120"/>
      <c r="L4" s="111"/>
      <c r="M4" s="111"/>
      <c r="N4" s="111"/>
      <c r="O4" s="111"/>
      <c r="P4" s="111"/>
      <c r="Q4" s="111"/>
      <c r="R4" s="111"/>
      <c r="S4" s="121"/>
      <c r="T4" s="105"/>
      <c r="U4" s="107"/>
      <c r="V4" s="105"/>
      <c r="W4" s="106"/>
      <c r="X4" s="106"/>
      <c r="Y4" s="106"/>
      <c r="Z4" s="106"/>
      <c r="AA4" s="107"/>
    </row>
    <row r="5" spans="1:29" x14ac:dyDescent="0.4">
      <c r="A5" s="120" t="s">
        <v>66</v>
      </c>
      <c r="B5" s="121"/>
      <c r="C5" s="120" t="s">
        <v>156</v>
      </c>
      <c r="D5" s="111"/>
      <c r="E5" s="111"/>
      <c r="F5" s="121"/>
      <c r="G5" s="120" t="s">
        <v>77</v>
      </c>
      <c r="H5" s="111"/>
      <c r="I5" s="111"/>
      <c r="J5" s="121"/>
      <c r="K5" s="120"/>
      <c r="L5" s="111"/>
      <c r="M5" s="111"/>
      <c r="N5" s="111"/>
      <c r="O5" s="111"/>
      <c r="P5" s="111"/>
      <c r="Q5" s="111"/>
      <c r="R5" s="111"/>
      <c r="S5" s="121"/>
      <c r="T5" s="99" t="s">
        <v>3</v>
      </c>
      <c r="U5" s="101"/>
      <c r="V5" s="99" t="s">
        <v>178</v>
      </c>
      <c r="W5" s="100"/>
      <c r="X5" s="100"/>
      <c r="Y5" s="100"/>
      <c r="Z5" s="100"/>
      <c r="AA5" s="101"/>
    </row>
    <row r="6" spans="1:29" x14ac:dyDescent="0.4">
      <c r="A6" s="120" t="s">
        <v>4</v>
      </c>
      <c r="B6" s="121"/>
      <c r="C6" s="120" t="s">
        <v>157</v>
      </c>
      <c r="D6" s="111"/>
      <c r="E6" s="111"/>
      <c r="F6" s="121"/>
      <c r="G6" s="120"/>
      <c r="H6" s="111"/>
      <c r="I6" s="111"/>
      <c r="J6" s="121"/>
      <c r="K6" s="5" t="s">
        <v>55</v>
      </c>
      <c r="L6" s="120"/>
      <c r="M6" s="111"/>
      <c r="N6" s="111"/>
      <c r="O6" s="111"/>
      <c r="P6" s="111"/>
      <c r="Q6" s="111"/>
      <c r="R6" s="111"/>
      <c r="S6" s="121"/>
      <c r="T6" s="105"/>
      <c r="U6" s="107"/>
      <c r="V6" s="105"/>
      <c r="W6" s="106"/>
      <c r="X6" s="106"/>
      <c r="Y6" s="106"/>
      <c r="Z6" s="106"/>
      <c r="AA6" s="107"/>
    </row>
    <row r="7" spans="1:29" x14ac:dyDescent="0.4">
      <c r="A7" s="120" t="s">
        <v>67</v>
      </c>
      <c r="B7" s="111"/>
      <c r="C7" s="111"/>
      <c r="D7" s="111"/>
      <c r="E7" s="111"/>
      <c r="F7" s="121"/>
      <c r="G7" s="122" t="s">
        <v>42</v>
      </c>
      <c r="H7" s="123"/>
      <c r="I7" s="124"/>
      <c r="J7" s="68" t="s">
        <v>45</v>
      </c>
      <c r="K7" s="53" t="s">
        <v>54</v>
      </c>
      <c r="L7" s="122" t="s">
        <v>56</v>
      </c>
      <c r="M7" s="124"/>
      <c r="N7" s="122" t="s">
        <v>57</v>
      </c>
      <c r="O7" s="124"/>
      <c r="P7" s="122" t="s">
        <v>100</v>
      </c>
      <c r="Q7" s="123"/>
      <c r="R7" s="122" t="s">
        <v>101</v>
      </c>
      <c r="S7" s="124"/>
      <c r="T7" s="223" t="s">
        <v>102</v>
      </c>
      <c r="U7" s="224"/>
      <c r="V7" s="186" t="s">
        <v>179</v>
      </c>
      <c r="W7" s="186"/>
      <c r="X7" s="186"/>
      <c r="Y7" s="122" t="s">
        <v>61</v>
      </c>
      <c r="Z7" s="123"/>
      <c r="AA7" s="124"/>
    </row>
    <row r="8" spans="1:29" x14ac:dyDescent="0.4">
      <c r="A8" s="99" t="s">
        <v>177</v>
      </c>
      <c r="B8" s="100"/>
      <c r="C8" s="100"/>
      <c r="D8" s="100"/>
      <c r="E8" s="100"/>
      <c r="F8" s="101"/>
      <c r="G8" s="120" t="s">
        <v>183</v>
      </c>
      <c r="H8" s="111"/>
      <c r="I8" s="121"/>
      <c r="J8" s="4"/>
      <c r="K8" s="4"/>
      <c r="L8" s="120"/>
      <c r="M8" s="121"/>
      <c r="N8" s="120"/>
      <c r="O8" s="121"/>
      <c r="P8" s="120">
        <v>12345</v>
      </c>
      <c r="Q8" s="121"/>
      <c r="R8" s="120"/>
      <c r="S8" s="121"/>
      <c r="T8" s="195">
        <v>20180327</v>
      </c>
      <c r="U8" s="196"/>
      <c r="V8" s="120">
        <v>1</v>
      </c>
      <c r="W8" s="121"/>
      <c r="X8" s="67" t="s">
        <v>35</v>
      </c>
      <c r="Y8" s="125" t="s">
        <v>166</v>
      </c>
      <c r="Z8" s="126"/>
      <c r="AA8" s="127"/>
    </row>
    <row r="9" spans="1:29" x14ac:dyDescent="0.4">
      <c r="A9" s="120" t="s">
        <v>180</v>
      </c>
      <c r="B9" s="111"/>
      <c r="C9" s="111"/>
      <c r="D9" s="111"/>
      <c r="E9" s="111"/>
      <c r="F9" s="121"/>
      <c r="G9" s="120" t="s">
        <v>184</v>
      </c>
      <c r="H9" s="111"/>
      <c r="I9" s="121"/>
      <c r="J9" s="4"/>
      <c r="K9" s="4"/>
      <c r="L9" s="120"/>
      <c r="M9" s="121"/>
      <c r="N9" s="120"/>
      <c r="O9" s="121"/>
      <c r="P9" s="120"/>
      <c r="Q9" s="121"/>
      <c r="R9" s="120"/>
      <c r="S9" s="121"/>
      <c r="T9" s="120"/>
      <c r="U9" s="121"/>
      <c r="V9" s="120">
        <v>1</v>
      </c>
      <c r="W9" s="121"/>
      <c r="X9" s="67" t="s">
        <v>35</v>
      </c>
      <c r="Y9" s="128"/>
      <c r="Z9" s="129"/>
      <c r="AA9" s="130"/>
    </row>
    <row r="10" spans="1:29" x14ac:dyDescent="0.4">
      <c r="A10" s="120" t="s">
        <v>181</v>
      </c>
      <c r="B10" s="111"/>
      <c r="C10" s="111"/>
      <c r="D10" s="111"/>
      <c r="E10" s="111"/>
      <c r="F10" s="121"/>
      <c r="G10" s="120" t="s">
        <v>185</v>
      </c>
      <c r="H10" s="111"/>
      <c r="I10" s="121"/>
      <c r="J10" s="4"/>
      <c r="K10" s="4"/>
      <c r="L10" s="120"/>
      <c r="M10" s="121"/>
      <c r="N10" s="120"/>
      <c r="O10" s="121"/>
      <c r="P10" s="120"/>
      <c r="Q10" s="121"/>
      <c r="R10" s="120"/>
      <c r="S10" s="121"/>
      <c r="T10" s="120"/>
      <c r="U10" s="121"/>
      <c r="V10" s="120">
        <v>1</v>
      </c>
      <c r="W10" s="121"/>
      <c r="X10" s="67" t="s">
        <v>35</v>
      </c>
      <c r="Y10" s="128"/>
      <c r="Z10" s="129"/>
      <c r="AA10" s="130"/>
    </row>
    <row r="11" spans="1:29" x14ac:dyDescent="0.4">
      <c r="A11" s="120" t="s">
        <v>182</v>
      </c>
      <c r="B11" s="111"/>
      <c r="C11" s="111"/>
      <c r="D11" s="111"/>
      <c r="E11" s="111"/>
      <c r="F11" s="121"/>
      <c r="G11" s="120" t="s">
        <v>186</v>
      </c>
      <c r="H11" s="111"/>
      <c r="I11" s="121"/>
      <c r="J11" s="4"/>
      <c r="K11" s="4"/>
      <c r="L11" s="120"/>
      <c r="M11" s="121"/>
      <c r="N11" s="120"/>
      <c r="O11" s="121"/>
      <c r="P11" s="66"/>
      <c r="Q11" s="66"/>
      <c r="R11" s="120"/>
      <c r="S11" s="121"/>
      <c r="T11" s="120"/>
      <c r="U11" s="121"/>
      <c r="V11" s="120">
        <v>1</v>
      </c>
      <c r="W11" s="121"/>
      <c r="X11" s="67" t="s">
        <v>35</v>
      </c>
      <c r="Y11" s="131"/>
      <c r="Z11" s="132"/>
      <c r="AA11" s="133"/>
    </row>
    <row r="12" spans="1:29" x14ac:dyDescent="0.4">
      <c r="A12" s="171" t="s">
        <v>93</v>
      </c>
      <c r="B12" s="172"/>
      <c r="C12" s="67">
        <v>1</v>
      </c>
      <c r="D12" s="67" t="s">
        <v>94</v>
      </c>
      <c r="E12" s="66" t="s">
        <v>95</v>
      </c>
      <c r="F12" s="120" t="s">
        <v>167</v>
      </c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21"/>
    </row>
    <row r="13" spans="1:29" x14ac:dyDescent="0.4">
      <c r="A13" s="99" t="s">
        <v>34</v>
      </c>
      <c r="B13" s="100"/>
      <c r="C13" s="100"/>
      <c r="D13" s="101"/>
      <c r="E13" s="156" t="s">
        <v>104</v>
      </c>
      <c r="F13" s="147"/>
      <c r="G13" s="180" t="s">
        <v>40</v>
      </c>
      <c r="H13" s="180"/>
      <c r="I13" s="180"/>
      <c r="J13" s="105" t="s">
        <v>105</v>
      </c>
      <c r="K13" s="107"/>
      <c r="L13" s="171" t="s">
        <v>142</v>
      </c>
      <c r="M13" s="172"/>
      <c r="N13" s="172"/>
      <c r="O13" s="172"/>
      <c r="P13" s="172"/>
      <c r="Q13" s="172"/>
      <c r="R13" s="172"/>
      <c r="S13" s="193"/>
      <c r="T13" s="197" t="s">
        <v>78</v>
      </c>
      <c r="U13" s="198"/>
      <c r="V13" s="146">
        <v>21</v>
      </c>
      <c r="W13" s="191" t="s">
        <v>106</v>
      </c>
      <c r="X13" s="146">
        <v>1</v>
      </c>
      <c r="Y13" s="189" t="s">
        <v>90</v>
      </c>
      <c r="Z13" s="99">
        <v>0</v>
      </c>
      <c r="AA13" s="101"/>
      <c r="AB13" s="3">
        <v>2018</v>
      </c>
    </row>
    <row r="14" spans="1:29" x14ac:dyDescent="0.4">
      <c r="A14" s="105"/>
      <c r="B14" s="106"/>
      <c r="C14" s="106"/>
      <c r="D14" s="107"/>
      <c r="E14" s="156"/>
      <c r="F14" s="156"/>
      <c r="G14" s="108"/>
      <c r="H14" s="108"/>
      <c r="I14" s="108"/>
      <c r="J14" s="120" t="s">
        <v>46</v>
      </c>
      <c r="K14" s="121"/>
      <c r="L14" s="171" t="s">
        <v>142</v>
      </c>
      <c r="M14" s="172"/>
      <c r="N14" s="172"/>
      <c r="O14" s="172"/>
      <c r="P14" s="172"/>
      <c r="Q14" s="172"/>
      <c r="R14" s="172"/>
      <c r="S14" s="193"/>
      <c r="T14" s="199"/>
      <c r="U14" s="200"/>
      <c r="V14" s="147"/>
      <c r="W14" s="192"/>
      <c r="X14" s="147"/>
      <c r="Y14" s="190"/>
      <c r="Z14" s="105"/>
      <c r="AA14" s="107"/>
      <c r="AB14" s="3" t="s">
        <v>154</v>
      </c>
      <c r="AC14" s="3">
        <v>81.400000000000006</v>
      </c>
    </row>
    <row r="15" spans="1:29" ht="21.6" x14ac:dyDescent="0.4">
      <c r="A15" s="145" t="s">
        <v>63</v>
      </c>
      <c r="B15" s="6" t="s">
        <v>5</v>
      </c>
      <c r="C15" s="30"/>
      <c r="D15" s="37" t="s">
        <v>36</v>
      </c>
      <c r="E15" s="22"/>
      <c r="F15" s="31" t="s">
        <v>39</v>
      </c>
      <c r="G15" s="1" t="s">
        <v>71</v>
      </c>
      <c r="H15" s="1"/>
      <c r="I15" s="31" t="s">
        <v>36</v>
      </c>
      <c r="J15" s="112" t="s">
        <v>70</v>
      </c>
      <c r="K15" s="113"/>
      <c r="L15" s="184" t="s">
        <v>98</v>
      </c>
      <c r="M15" s="225"/>
      <c r="N15" s="225"/>
      <c r="O15" s="185"/>
      <c r="P15" s="123"/>
      <c r="Q15" s="123"/>
      <c r="R15" s="123"/>
      <c r="S15" s="123"/>
      <c r="T15" s="187" t="s">
        <v>91</v>
      </c>
      <c r="U15" s="188"/>
      <c r="V15" s="69" t="s">
        <v>92</v>
      </c>
      <c r="W15" s="53" t="s">
        <v>59</v>
      </c>
      <c r="X15" s="122"/>
      <c r="Y15" s="123"/>
      <c r="Z15" s="123"/>
      <c r="AA15" s="123"/>
      <c r="AB15" s="3" t="s">
        <v>155</v>
      </c>
      <c r="AC15" s="3">
        <v>73.5</v>
      </c>
    </row>
    <row r="16" spans="1:29" ht="25.2" x14ac:dyDescent="0.4">
      <c r="A16" s="146"/>
      <c r="B16" s="6" t="s">
        <v>6</v>
      </c>
      <c r="C16" s="7">
        <v>1</v>
      </c>
      <c r="D16" s="37" t="s">
        <v>36</v>
      </c>
      <c r="E16" s="22">
        <f>X17</f>
        <v>14576</v>
      </c>
      <c r="F16" s="31" t="s">
        <v>39</v>
      </c>
      <c r="G16" s="1" t="s">
        <v>71</v>
      </c>
      <c r="H16" s="4"/>
      <c r="I16" s="31" t="s">
        <v>36</v>
      </c>
      <c r="J16" s="122" t="s">
        <v>47</v>
      </c>
      <c r="K16" s="124"/>
      <c r="L16" s="202" t="s">
        <v>58</v>
      </c>
      <c r="M16" s="203"/>
      <c r="N16" s="203"/>
      <c r="O16" s="203"/>
      <c r="P16" s="156" t="s">
        <v>107</v>
      </c>
      <c r="Q16" s="156"/>
      <c r="R16" s="156" t="s">
        <v>108</v>
      </c>
      <c r="S16" s="156"/>
      <c r="T16" s="194" t="s">
        <v>153</v>
      </c>
      <c r="U16" s="194"/>
      <c r="V16" s="78" t="s">
        <v>109</v>
      </c>
      <c r="W16" s="57" t="s">
        <v>110</v>
      </c>
      <c r="X16" s="112" t="s">
        <v>111</v>
      </c>
      <c r="Y16" s="113"/>
      <c r="Z16" s="1" t="s">
        <v>100</v>
      </c>
      <c r="AA16" s="1" t="s">
        <v>101</v>
      </c>
      <c r="AB16" s="3" t="s">
        <v>75</v>
      </c>
      <c r="AC16" s="3" t="s">
        <v>74</v>
      </c>
    </row>
    <row r="17" spans="1:29" x14ac:dyDescent="0.4">
      <c r="A17" s="146"/>
      <c r="B17" s="165" t="s">
        <v>7</v>
      </c>
      <c r="C17" s="166"/>
      <c r="D17" s="167"/>
      <c r="E17" s="52">
        <f>X18</f>
        <v>0</v>
      </c>
      <c r="F17" s="32" t="s">
        <v>39</v>
      </c>
      <c r="G17" s="99"/>
      <c r="H17" s="100"/>
      <c r="I17" s="101"/>
      <c r="J17" s="109" t="s">
        <v>188</v>
      </c>
      <c r="K17" s="109"/>
      <c r="L17" s="109" t="s">
        <v>189</v>
      </c>
      <c r="M17" s="109"/>
      <c r="N17" s="109"/>
      <c r="O17" s="109"/>
      <c r="P17" s="109"/>
      <c r="Q17" s="109"/>
      <c r="R17" s="109">
        <f>ROUND(AB17*AC17,0)</f>
        <v>14576</v>
      </c>
      <c r="S17" s="109"/>
      <c r="T17" s="109">
        <v>1</v>
      </c>
      <c r="U17" s="109"/>
      <c r="V17" s="79">
        <v>1</v>
      </c>
      <c r="W17" s="79">
        <v>1</v>
      </c>
      <c r="X17" s="109">
        <f>R17*T17*V17*W17</f>
        <v>14576</v>
      </c>
      <c r="Y17" s="109"/>
      <c r="Z17" s="79"/>
      <c r="AA17" s="80"/>
      <c r="AB17" s="3">
        <v>198.31</v>
      </c>
      <c r="AC17" s="3">
        <f>AC15</f>
        <v>73.5</v>
      </c>
    </row>
    <row r="18" spans="1:29" x14ac:dyDescent="0.4">
      <c r="A18" s="146"/>
      <c r="B18" s="168" t="s">
        <v>8</v>
      </c>
      <c r="C18" s="169"/>
      <c r="D18" s="170"/>
      <c r="E18" s="10"/>
      <c r="F18" s="33" t="s">
        <v>39</v>
      </c>
      <c r="G18" s="102"/>
      <c r="H18" s="103"/>
      <c r="I18" s="104"/>
      <c r="J18" s="109"/>
      <c r="K18" s="109"/>
      <c r="L18" s="109"/>
      <c r="M18" s="109"/>
      <c r="N18" s="109"/>
      <c r="O18" s="109"/>
      <c r="P18" s="109"/>
      <c r="Q18" s="109"/>
      <c r="R18" s="109">
        <f t="shared" ref="R18:R56" si="0">ROUND(AB18*AC18,0)</f>
        <v>0</v>
      </c>
      <c r="S18" s="109"/>
      <c r="T18" s="109">
        <v>1</v>
      </c>
      <c r="U18" s="109"/>
      <c r="V18" s="79">
        <v>1</v>
      </c>
      <c r="W18" s="79">
        <v>1</v>
      </c>
      <c r="X18" s="109">
        <f t="shared" ref="X18:X56" si="1">R18*T18*V18*W18</f>
        <v>0</v>
      </c>
      <c r="Y18" s="109"/>
      <c r="Z18" s="79"/>
      <c r="AA18" s="80"/>
      <c r="AC18" s="3">
        <f>AC17</f>
        <v>73.5</v>
      </c>
    </row>
    <row r="19" spans="1:29" x14ac:dyDescent="0.4">
      <c r="A19" s="146"/>
      <c r="B19" s="12" t="s">
        <v>9</v>
      </c>
      <c r="C19" s="13"/>
      <c r="D19" s="14"/>
      <c r="E19" s="10"/>
      <c r="F19" s="33" t="s">
        <v>39</v>
      </c>
      <c r="G19" s="102"/>
      <c r="H19" s="103"/>
      <c r="I19" s="104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>
        <v>1</v>
      </c>
      <c r="U19" s="109"/>
      <c r="V19" s="79">
        <v>1</v>
      </c>
      <c r="W19" s="79">
        <v>1</v>
      </c>
      <c r="X19" s="109">
        <f t="shared" si="1"/>
        <v>0</v>
      </c>
      <c r="Y19" s="109"/>
      <c r="Z19" s="79"/>
      <c r="AA19" s="80"/>
      <c r="AC19" s="3">
        <f t="shared" ref="AC19:AC56" si="2">AC18</f>
        <v>73.5</v>
      </c>
    </row>
    <row r="20" spans="1:29" x14ac:dyDescent="0.4">
      <c r="A20" s="147"/>
      <c r="B20" s="70" t="s">
        <v>69</v>
      </c>
      <c r="C20" s="7"/>
      <c r="D20" s="39" t="s">
        <v>36</v>
      </c>
      <c r="E20" s="12"/>
      <c r="F20" s="34" t="s">
        <v>39</v>
      </c>
      <c r="G20" s="105"/>
      <c r="H20" s="106"/>
      <c r="I20" s="107"/>
      <c r="J20" s="109"/>
      <c r="K20" s="109"/>
      <c r="L20" s="109"/>
      <c r="M20" s="109"/>
      <c r="N20" s="109"/>
      <c r="O20" s="109"/>
      <c r="P20" s="109"/>
      <c r="Q20" s="109"/>
      <c r="R20" s="109">
        <f t="shared" si="0"/>
        <v>0</v>
      </c>
      <c r="S20" s="109"/>
      <c r="T20" s="109">
        <v>1</v>
      </c>
      <c r="U20" s="109"/>
      <c r="V20" s="79">
        <v>1</v>
      </c>
      <c r="W20" s="79">
        <v>1</v>
      </c>
      <c r="X20" s="109">
        <f t="shared" si="1"/>
        <v>0</v>
      </c>
      <c r="Y20" s="109"/>
      <c r="Z20" s="79"/>
      <c r="AA20" s="80"/>
      <c r="AC20" s="3">
        <f t="shared" si="2"/>
        <v>73.5</v>
      </c>
    </row>
    <row r="21" spans="1:29" x14ac:dyDescent="0.4">
      <c r="A21" s="178" t="s">
        <v>12</v>
      </c>
      <c r="B21" s="6" t="s">
        <v>10</v>
      </c>
      <c r="C21" s="7"/>
      <c r="D21" s="62" t="s">
        <v>37</v>
      </c>
      <c r="E21" s="60"/>
      <c r="F21" s="35" t="s">
        <v>39</v>
      </c>
      <c r="G21" s="99"/>
      <c r="H21" s="100"/>
      <c r="I21" s="35" t="s">
        <v>39</v>
      </c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>
        <v>1</v>
      </c>
      <c r="U21" s="109"/>
      <c r="V21" s="79">
        <v>1</v>
      </c>
      <c r="W21" s="79">
        <v>1</v>
      </c>
      <c r="X21" s="109">
        <f t="shared" si="1"/>
        <v>0</v>
      </c>
      <c r="Y21" s="109"/>
      <c r="Z21" s="79"/>
      <c r="AA21" s="80"/>
      <c r="AC21" s="3">
        <f t="shared" si="2"/>
        <v>73.5</v>
      </c>
    </row>
    <row r="22" spans="1:29" x14ac:dyDescent="0.4">
      <c r="A22" s="179"/>
      <c r="B22" s="6" t="s">
        <v>11</v>
      </c>
      <c r="C22" s="7"/>
      <c r="D22" s="62" t="s">
        <v>37</v>
      </c>
      <c r="E22" s="12"/>
      <c r="F22" s="36" t="s">
        <v>39</v>
      </c>
      <c r="G22" s="105"/>
      <c r="H22" s="106"/>
      <c r="I22" s="36" t="s">
        <v>39</v>
      </c>
      <c r="J22" s="109"/>
      <c r="K22" s="109"/>
      <c r="L22" s="109"/>
      <c r="M22" s="109"/>
      <c r="N22" s="109"/>
      <c r="O22" s="109"/>
      <c r="P22" s="109"/>
      <c r="Q22" s="109"/>
      <c r="R22" s="109">
        <f t="shared" si="0"/>
        <v>0</v>
      </c>
      <c r="S22" s="109"/>
      <c r="T22" s="109">
        <v>1</v>
      </c>
      <c r="U22" s="109"/>
      <c r="V22" s="79">
        <v>1</v>
      </c>
      <c r="W22" s="79">
        <v>1</v>
      </c>
      <c r="X22" s="109">
        <f t="shared" si="1"/>
        <v>0</v>
      </c>
      <c r="Y22" s="109"/>
      <c r="Z22" s="79"/>
      <c r="AA22" s="80"/>
      <c r="AC22" s="3">
        <f t="shared" si="2"/>
        <v>73.5</v>
      </c>
    </row>
    <row r="23" spans="1:29" x14ac:dyDescent="0.4">
      <c r="A23" s="180"/>
      <c r="B23" s="60" t="s">
        <v>13</v>
      </c>
      <c r="C23" s="61"/>
      <c r="D23" s="41" t="s">
        <v>36</v>
      </c>
      <c r="E23" s="6"/>
      <c r="F23" s="37"/>
      <c r="G23" s="120"/>
      <c r="H23" s="111"/>
      <c r="I23" s="37"/>
      <c r="J23" s="109"/>
      <c r="K23" s="109"/>
      <c r="L23" s="109"/>
      <c r="M23" s="109"/>
      <c r="N23" s="109"/>
      <c r="O23" s="109"/>
      <c r="P23" s="109"/>
      <c r="Q23" s="109"/>
      <c r="R23" s="109">
        <f t="shared" si="0"/>
        <v>0</v>
      </c>
      <c r="S23" s="109"/>
      <c r="T23" s="109">
        <v>1</v>
      </c>
      <c r="U23" s="109"/>
      <c r="V23" s="79">
        <v>1</v>
      </c>
      <c r="W23" s="79">
        <v>1</v>
      </c>
      <c r="X23" s="109">
        <f t="shared" si="1"/>
        <v>0</v>
      </c>
      <c r="Y23" s="109"/>
      <c r="Z23" s="79"/>
      <c r="AA23" s="80"/>
      <c r="AC23" s="3">
        <f t="shared" si="2"/>
        <v>73.5</v>
      </c>
    </row>
    <row r="24" spans="1:29" x14ac:dyDescent="0.4">
      <c r="A24" s="178" t="s">
        <v>19</v>
      </c>
      <c r="B24" s="2" t="s">
        <v>68</v>
      </c>
      <c r="C24" s="61"/>
      <c r="D24" s="41" t="s">
        <v>35</v>
      </c>
      <c r="E24" s="60"/>
      <c r="F24" s="35" t="s">
        <v>39</v>
      </c>
      <c r="G24" s="99"/>
      <c r="H24" s="100"/>
      <c r="I24" s="35" t="s">
        <v>39</v>
      </c>
      <c r="J24" s="109"/>
      <c r="K24" s="109"/>
      <c r="L24" s="109"/>
      <c r="M24" s="109"/>
      <c r="N24" s="109"/>
      <c r="O24" s="109"/>
      <c r="P24" s="109"/>
      <c r="Q24" s="109"/>
      <c r="R24" s="109">
        <f t="shared" si="0"/>
        <v>0</v>
      </c>
      <c r="S24" s="109"/>
      <c r="T24" s="109">
        <v>1</v>
      </c>
      <c r="U24" s="109"/>
      <c r="V24" s="79">
        <v>1</v>
      </c>
      <c r="W24" s="79">
        <v>1</v>
      </c>
      <c r="X24" s="109">
        <f t="shared" si="1"/>
        <v>0</v>
      </c>
      <c r="Y24" s="109"/>
      <c r="Z24" s="79"/>
      <c r="AA24" s="80"/>
      <c r="AC24" s="3">
        <f t="shared" si="2"/>
        <v>73.5</v>
      </c>
    </row>
    <row r="25" spans="1:29" x14ac:dyDescent="0.4">
      <c r="A25" s="179"/>
      <c r="B25" s="10" t="s">
        <v>14</v>
      </c>
      <c r="C25" s="11"/>
      <c r="D25" s="42" t="s">
        <v>35</v>
      </c>
      <c r="E25" s="10"/>
      <c r="F25" s="38" t="s">
        <v>39</v>
      </c>
      <c r="G25" s="102"/>
      <c r="H25" s="103"/>
      <c r="I25" s="38" t="s">
        <v>39</v>
      </c>
      <c r="J25" s="109"/>
      <c r="K25" s="109"/>
      <c r="L25" s="109"/>
      <c r="M25" s="109"/>
      <c r="N25" s="109"/>
      <c r="O25" s="109"/>
      <c r="P25" s="109"/>
      <c r="Q25" s="109"/>
      <c r="R25" s="109">
        <f t="shared" si="0"/>
        <v>0</v>
      </c>
      <c r="S25" s="109"/>
      <c r="T25" s="109">
        <v>1</v>
      </c>
      <c r="U25" s="109"/>
      <c r="V25" s="79">
        <v>1</v>
      </c>
      <c r="W25" s="79">
        <v>1</v>
      </c>
      <c r="X25" s="109">
        <f t="shared" si="1"/>
        <v>0</v>
      </c>
      <c r="Y25" s="109"/>
      <c r="Z25" s="79"/>
      <c r="AA25" s="80"/>
      <c r="AC25" s="3">
        <f t="shared" si="2"/>
        <v>73.5</v>
      </c>
    </row>
    <row r="26" spans="1:29" x14ac:dyDescent="0.4">
      <c r="A26" s="179"/>
      <c r="B26" s="10" t="s">
        <v>16</v>
      </c>
      <c r="C26" s="11"/>
      <c r="D26" s="42" t="s">
        <v>36</v>
      </c>
      <c r="E26" s="10"/>
      <c r="F26" s="38" t="s">
        <v>39</v>
      </c>
      <c r="G26" s="102"/>
      <c r="H26" s="103"/>
      <c r="I26" s="38" t="s">
        <v>39</v>
      </c>
      <c r="J26" s="109"/>
      <c r="K26" s="109"/>
      <c r="L26" s="109"/>
      <c r="M26" s="109"/>
      <c r="N26" s="109"/>
      <c r="O26" s="109"/>
      <c r="P26" s="109"/>
      <c r="Q26" s="109"/>
      <c r="R26" s="109">
        <f t="shared" si="0"/>
        <v>0</v>
      </c>
      <c r="S26" s="109"/>
      <c r="T26" s="109">
        <v>1</v>
      </c>
      <c r="U26" s="109"/>
      <c r="V26" s="79">
        <v>1</v>
      </c>
      <c r="W26" s="79">
        <v>1</v>
      </c>
      <c r="X26" s="109">
        <f t="shared" si="1"/>
        <v>0</v>
      </c>
      <c r="Y26" s="109"/>
      <c r="Z26" s="79"/>
      <c r="AA26" s="80"/>
      <c r="AC26" s="3">
        <f t="shared" si="2"/>
        <v>73.5</v>
      </c>
    </row>
    <row r="27" spans="1:29" x14ac:dyDescent="0.4">
      <c r="A27" s="179"/>
      <c r="B27" s="10" t="s">
        <v>15</v>
      </c>
      <c r="C27" s="11"/>
      <c r="D27" s="42" t="s">
        <v>36</v>
      </c>
      <c r="E27" s="10"/>
      <c r="F27" s="38" t="s">
        <v>39</v>
      </c>
      <c r="G27" s="102"/>
      <c r="H27" s="103"/>
      <c r="I27" s="38" t="s">
        <v>39</v>
      </c>
      <c r="J27" s="109"/>
      <c r="K27" s="109"/>
      <c r="L27" s="109"/>
      <c r="M27" s="109"/>
      <c r="N27" s="109"/>
      <c r="O27" s="109"/>
      <c r="P27" s="109"/>
      <c r="Q27" s="109"/>
      <c r="R27" s="109">
        <f t="shared" si="0"/>
        <v>0</v>
      </c>
      <c r="S27" s="109"/>
      <c r="T27" s="109">
        <v>1</v>
      </c>
      <c r="U27" s="109"/>
      <c r="V27" s="79">
        <v>1</v>
      </c>
      <c r="W27" s="79">
        <v>1</v>
      </c>
      <c r="X27" s="109">
        <f t="shared" si="1"/>
        <v>0</v>
      </c>
      <c r="Y27" s="109"/>
      <c r="Z27" s="79"/>
      <c r="AA27" s="80"/>
      <c r="AC27" s="3">
        <f t="shared" si="2"/>
        <v>73.5</v>
      </c>
    </row>
    <row r="28" spans="1:29" x14ac:dyDescent="0.4">
      <c r="A28" s="179"/>
      <c r="B28" s="10" t="s">
        <v>17</v>
      </c>
      <c r="C28" s="11"/>
      <c r="D28" s="42"/>
      <c r="E28" s="10"/>
      <c r="F28" s="38" t="s">
        <v>39</v>
      </c>
      <c r="G28" s="102"/>
      <c r="H28" s="103"/>
      <c r="I28" s="38"/>
      <c r="J28" s="109"/>
      <c r="K28" s="109"/>
      <c r="L28" s="109"/>
      <c r="M28" s="109"/>
      <c r="N28" s="109"/>
      <c r="O28" s="109"/>
      <c r="P28" s="109"/>
      <c r="Q28" s="109"/>
      <c r="R28" s="109">
        <f t="shared" si="0"/>
        <v>0</v>
      </c>
      <c r="S28" s="109"/>
      <c r="T28" s="109">
        <v>1</v>
      </c>
      <c r="U28" s="109"/>
      <c r="V28" s="79">
        <v>1</v>
      </c>
      <c r="W28" s="79">
        <v>1</v>
      </c>
      <c r="X28" s="109">
        <f t="shared" si="1"/>
        <v>0</v>
      </c>
      <c r="Y28" s="109"/>
      <c r="Z28" s="79"/>
      <c r="AA28" s="80"/>
      <c r="AC28" s="3">
        <f t="shared" si="2"/>
        <v>73.5</v>
      </c>
    </row>
    <row r="29" spans="1:29" x14ac:dyDescent="0.4">
      <c r="A29" s="180"/>
      <c r="B29" s="12" t="s">
        <v>18</v>
      </c>
      <c r="C29" s="13"/>
      <c r="D29" s="39" t="s">
        <v>36</v>
      </c>
      <c r="E29" s="12"/>
      <c r="F29" s="36" t="s">
        <v>39</v>
      </c>
      <c r="G29" s="105"/>
      <c r="H29" s="106"/>
      <c r="I29" s="36" t="s">
        <v>39</v>
      </c>
      <c r="J29" s="109"/>
      <c r="K29" s="109"/>
      <c r="L29" s="109"/>
      <c r="M29" s="109"/>
      <c r="N29" s="109"/>
      <c r="O29" s="109"/>
      <c r="P29" s="109"/>
      <c r="Q29" s="109"/>
      <c r="R29" s="109">
        <f t="shared" si="0"/>
        <v>0</v>
      </c>
      <c r="S29" s="109"/>
      <c r="T29" s="109">
        <v>1</v>
      </c>
      <c r="U29" s="109"/>
      <c r="V29" s="79">
        <v>1</v>
      </c>
      <c r="W29" s="79">
        <v>1</v>
      </c>
      <c r="X29" s="109">
        <f t="shared" si="1"/>
        <v>0</v>
      </c>
      <c r="Y29" s="109"/>
      <c r="Z29" s="79"/>
      <c r="AA29" s="80"/>
      <c r="AC29" s="3">
        <f t="shared" si="2"/>
        <v>73.5</v>
      </c>
    </row>
    <row r="30" spans="1:29" x14ac:dyDescent="0.4">
      <c r="A30" s="15" t="s">
        <v>20</v>
      </c>
      <c r="B30" s="65" t="s">
        <v>72</v>
      </c>
      <c r="C30" s="7"/>
      <c r="D30" s="40" t="s">
        <v>36</v>
      </c>
      <c r="E30" s="60"/>
      <c r="F30" s="35" t="s">
        <v>39</v>
      </c>
      <c r="G30" s="99"/>
      <c r="H30" s="100"/>
      <c r="I30" s="35" t="s">
        <v>39</v>
      </c>
      <c r="J30" s="109"/>
      <c r="K30" s="109"/>
      <c r="L30" s="109"/>
      <c r="M30" s="109"/>
      <c r="N30" s="109"/>
      <c r="O30" s="109"/>
      <c r="P30" s="109"/>
      <c r="Q30" s="109"/>
      <c r="R30" s="109">
        <f t="shared" si="0"/>
        <v>0</v>
      </c>
      <c r="S30" s="109"/>
      <c r="T30" s="109">
        <v>1</v>
      </c>
      <c r="U30" s="109"/>
      <c r="V30" s="79">
        <v>1</v>
      </c>
      <c r="W30" s="79">
        <v>1</v>
      </c>
      <c r="X30" s="109">
        <f t="shared" si="1"/>
        <v>0</v>
      </c>
      <c r="Y30" s="109"/>
      <c r="Z30" s="79"/>
      <c r="AA30" s="80"/>
      <c r="AC30" s="3">
        <f t="shared" si="2"/>
        <v>73.5</v>
      </c>
    </row>
    <row r="31" spans="1:29" x14ac:dyDescent="0.4">
      <c r="A31" s="17" t="s">
        <v>21</v>
      </c>
      <c r="B31" s="6" t="s">
        <v>73</v>
      </c>
      <c r="C31" s="7"/>
      <c r="D31" s="40" t="s">
        <v>38</v>
      </c>
      <c r="E31" s="10"/>
      <c r="F31" s="38" t="s">
        <v>39</v>
      </c>
      <c r="G31" s="183"/>
      <c r="H31" s="103"/>
      <c r="I31" s="38" t="s">
        <v>39</v>
      </c>
      <c r="J31" s="109"/>
      <c r="K31" s="109"/>
      <c r="L31" s="109"/>
      <c r="M31" s="109"/>
      <c r="N31" s="109"/>
      <c r="O31" s="109"/>
      <c r="P31" s="109"/>
      <c r="Q31" s="109"/>
      <c r="R31" s="109">
        <f t="shared" si="0"/>
        <v>0</v>
      </c>
      <c r="S31" s="109"/>
      <c r="T31" s="109">
        <v>1</v>
      </c>
      <c r="U31" s="109"/>
      <c r="V31" s="79">
        <v>1</v>
      </c>
      <c r="W31" s="79">
        <v>1</v>
      </c>
      <c r="X31" s="109">
        <f t="shared" si="1"/>
        <v>0</v>
      </c>
      <c r="Y31" s="109"/>
      <c r="Z31" s="79"/>
      <c r="AA31" s="80"/>
      <c r="AC31" s="3">
        <f t="shared" si="2"/>
        <v>73.5</v>
      </c>
    </row>
    <row r="32" spans="1:29" x14ac:dyDescent="0.4">
      <c r="A32" s="18" t="s">
        <v>22</v>
      </c>
      <c r="B32" s="6" t="s">
        <v>73</v>
      </c>
      <c r="C32" s="7"/>
      <c r="D32" s="40" t="s">
        <v>38</v>
      </c>
      <c r="E32" s="12"/>
      <c r="F32" s="36" t="s">
        <v>39</v>
      </c>
      <c r="G32" s="105"/>
      <c r="H32" s="106"/>
      <c r="I32" s="36" t="s">
        <v>39</v>
      </c>
      <c r="J32" s="109"/>
      <c r="K32" s="109"/>
      <c r="L32" s="109"/>
      <c r="M32" s="109"/>
      <c r="N32" s="109"/>
      <c r="O32" s="109"/>
      <c r="P32" s="109"/>
      <c r="Q32" s="109"/>
      <c r="R32" s="109">
        <f t="shared" si="0"/>
        <v>0</v>
      </c>
      <c r="S32" s="109"/>
      <c r="T32" s="109">
        <v>1</v>
      </c>
      <c r="U32" s="109"/>
      <c r="V32" s="79">
        <v>1</v>
      </c>
      <c r="W32" s="79">
        <v>1</v>
      </c>
      <c r="X32" s="109">
        <f t="shared" si="1"/>
        <v>0</v>
      </c>
      <c r="Y32" s="109"/>
      <c r="Z32" s="79"/>
      <c r="AA32" s="80"/>
      <c r="AC32" s="3">
        <f t="shared" si="2"/>
        <v>73.5</v>
      </c>
    </row>
    <row r="33" spans="1:29" x14ac:dyDescent="0.4">
      <c r="A33" s="181" t="s">
        <v>23</v>
      </c>
      <c r="B33" s="77" t="s">
        <v>25</v>
      </c>
      <c r="C33" s="61"/>
      <c r="D33" s="41" t="s">
        <v>38</v>
      </c>
      <c r="E33" s="52">
        <f>X19+X21</f>
        <v>0</v>
      </c>
      <c r="F33" s="35" t="s">
        <v>39</v>
      </c>
      <c r="G33" s="204">
        <f>X20</f>
        <v>0</v>
      </c>
      <c r="H33" s="126"/>
      <c r="I33" s="35" t="s">
        <v>39</v>
      </c>
      <c r="J33" s="109"/>
      <c r="K33" s="109"/>
      <c r="L33" s="109"/>
      <c r="M33" s="109"/>
      <c r="N33" s="109"/>
      <c r="O33" s="109"/>
      <c r="P33" s="109"/>
      <c r="Q33" s="109"/>
      <c r="R33" s="109">
        <f t="shared" si="0"/>
        <v>0</v>
      </c>
      <c r="S33" s="109"/>
      <c r="T33" s="109">
        <v>1</v>
      </c>
      <c r="U33" s="109"/>
      <c r="V33" s="79">
        <v>1</v>
      </c>
      <c r="W33" s="79">
        <v>1</v>
      </c>
      <c r="X33" s="109">
        <f t="shared" si="1"/>
        <v>0</v>
      </c>
      <c r="Y33" s="109"/>
      <c r="Z33" s="79"/>
      <c r="AA33" s="80"/>
      <c r="AC33" s="3">
        <f t="shared" si="2"/>
        <v>73.5</v>
      </c>
    </row>
    <row r="34" spans="1:29" x14ac:dyDescent="0.4">
      <c r="A34" s="182"/>
      <c r="B34" s="12" t="s">
        <v>26</v>
      </c>
      <c r="C34" s="13"/>
      <c r="D34" s="39" t="s">
        <v>36</v>
      </c>
      <c r="E34" s="12"/>
      <c r="F34" s="36" t="s">
        <v>39</v>
      </c>
      <c r="G34" s="105"/>
      <c r="H34" s="106"/>
      <c r="I34" s="36" t="s">
        <v>39</v>
      </c>
      <c r="J34" s="109"/>
      <c r="K34" s="109"/>
      <c r="L34" s="109"/>
      <c r="M34" s="109"/>
      <c r="N34" s="109"/>
      <c r="O34" s="109"/>
      <c r="P34" s="109"/>
      <c r="Q34" s="109"/>
      <c r="R34" s="109">
        <f t="shared" si="0"/>
        <v>0</v>
      </c>
      <c r="S34" s="109"/>
      <c r="T34" s="109">
        <v>1</v>
      </c>
      <c r="U34" s="109"/>
      <c r="V34" s="79">
        <v>1</v>
      </c>
      <c r="W34" s="79">
        <v>1</v>
      </c>
      <c r="X34" s="109">
        <f t="shared" si="1"/>
        <v>0</v>
      </c>
      <c r="Y34" s="109"/>
      <c r="Z34" s="79"/>
      <c r="AA34" s="80"/>
      <c r="AC34" s="3">
        <f t="shared" si="2"/>
        <v>73.5</v>
      </c>
    </row>
    <row r="35" spans="1:29" x14ac:dyDescent="0.4">
      <c r="A35" s="151" t="s">
        <v>24</v>
      </c>
      <c r="B35" s="60" t="s">
        <v>27</v>
      </c>
      <c r="C35" s="61"/>
      <c r="D35" s="41" t="s">
        <v>38</v>
      </c>
      <c r="E35" s="60"/>
      <c r="F35" s="35" t="s">
        <v>39</v>
      </c>
      <c r="G35" s="99"/>
      <c r="H35" s="100"/>
      <c r="I35" s="35" t="s">
        <v>39</v>
      </c>
      <c r="J35" s="109"/>
      <c r="K35" s="109"/>
      <c r="L35" s="109"/>
      <c r="M35" s="109"/>
      <c r="N35" s="109"/>
      <c r="O35" s="109"/>
      <c r="P35" s="109"/>
      <c r="Q35" s="109"/>
      <c r="R35" s="109">
        <f t="shared" si="0"/>
        <v>0</v>
      </c>
      <c r="S35" s="109"/>
      <c r="T35" s="109">
        <v>1</v>
      </c>
      <c r="U35" s="109"/>
      <c r="V35" s="79">
        <v>1</v>
      </c>
      <c r="W35" s="79">
        <v>1</v>
      </c>
      <c r="X35" s="109">
        <f t="shared" si="1"/>
        <v>0</v>
      </c>
      <c r="Y35" s="109"/>
      <c r="Z35" s="79"/>
      <c r="AA35" s="80"/>
      <c r="AC35" s="3">
        <f t="shared" si="2"/>
        <v>73.5</v>
      </c>
    </row>
    <row r="36" spans="1:29" x14ac:dyDescent="0.4">
      <c r="A36" s="152"/>
      <c r="B36" s="71" t="s">
        <v>28</v>
      </c>
      <c r="C36" s="11"/>
      <c r="D36" s="42"/>
      <c r="E36" s="10"/>
      <c r="F36" s="38" t="s">
        <v>39</v>
      </c>
      <c r="G36" s="102"/>
      <c r="H36" s="103"/>
      <c r="I36" s="38"/>
      <c r="J36" s="109"/>
      <c r="K36" s="109"/>
      <c r="L36" s="109"/>
      <c r="M36" s="109"/>
      <c r="N36" s="109"/>
      <c r="O36" s="109"/>
      <c r="P36" s="109"/>
      <c r="Q36" s="109"/>
      <c r="R36" s="109">
        <f t="shared" si="0"/>
        <v>0</v>
      </c>
      <c r="S36" s="109"/>
      <c r="T36" s="109">
        <v>1</v>
      </c>
      <c r="U36" s="109"/>
      <c r="V36" s="79">
        <v>1</v>
      </c>
      <c r="W36" s="79">
        <v>1</v>
      </c>
      <c r="X36" s="109">
        <f t="shared" si="1"/>
        <v>0</v>
      </c>
      <c r="Y36" s="109"/>
      <c r="Z36" s="79"/>
      <c r="AA36" s="80"/>
      <c r="AC36" s="3">
        <f t="shared" si="2"/>
        <v>73.5</v>
      </c>
    </row>
    <row r="37" spans="1:29" x14ac:dyDescent="0.4">
      <c r="A37" s="153"/>
      <c r="B37" s="10" t="s">
        <v>29</v>
      </c>
      <c r="C37" s="11"/>
      <c r="D37" s="42" t="s">
        <v>38</v>
      </c>
      <c r="E37" s="12"/>
      <c r="F37" s="36" t="s">
        <v>39</v>
      </c>
      <c r="G37" s="105"/>
      <c r="H37" s="106"/>
      <c r="I37" s="36"/>
      <c r="J37" s="109"/>
      <c r="K37" s="109"/>
      <c r="L37" s="109"/>
      <c r="M37" s="109"/>
      <c r="N37" s="109"/>
      <c r="O37" s="109"/>
      <c r="P37" s="109"/>
      <c r="Q37" s="109"/>
      <c r="R37" s="109">
        <f t="shared" si="0"/>
        <v>0</v>
      </c>
      <c r="S37" s="109"/>
      <c r="T37" s="109">
        <v>1</v>
      </c>
      <c r="U37" s="109"/>
      <c r="V37" s="79">
        <v>1</v>
      </c>
      <c r="W37" s="79">
        <v>1</v>
      </c>
      <c r="X37" s="109">
        <f t="shared" si="1"/>
        <v>0</v>
      </c>
      <c r="Y37" s="109"/>
      <c r="Z37" s="79"/>
      <c r="AA37" s="80"/>
      <c r="AC37" s="3">
        <f t="shared" si="2"/>
        <v>73.5</v>
      </c>
    </row>
    <row r="38" spans="1:29" x14ac:dyDescent="0.4">
      <c r="A38" s="154" t="s">
        <v>76</v>
      </c>
      <c r="B38" s="60" t="s">
        <v>30</v>
      </c>
      <c r="C38" s="61"/>
      <c r="D38" s="41" t="s">
        <v>38</v>
      </c>
      <c r="E38" s="60"/>
      <c r="F38" s="35" t="s">
        <v>39</v>
      </c>
      <c r="G38" s="99"/>
      <c r="H38" s="100"/>
      <c r="I38" s="35" t="s">
        <v>39</v>
      </c>
      <c r="J38" s="109"/>
      <c r="K38" s="109"/>
      <c r="L38" s="109"/>
      <c r="M38" s="109"/>
      <c r="N38" s="109"/>
      <c r="O38" s="109"/>
      <c r="P38" s="109"/>
      <c r="Q38" s="109"/>
      <c r="R38" s="109">
        <f t="shared" si="0"/>
        <v>0</v>
      </c>
      <c r="S38" s="109"/>
      <c r="T38" s="109">
        <v>1</v>
      </c>
      <c r="U38" s="109"/>
      <c r="V38" s="79">
        <v>1</v>
      </c>
      <c r="W38" s="79">
        <v>1</v>
      </c>
      <c r="X38" s="109">
        <f t="shared" si="1"/>
        <v>0</v>
      </c>
      <c r="Y38" s="109"/>
      <c r="Z38" s="79"/>
      <c r="AA38" s="80"/>
      <c r="AC38" s="3">
        <f t="shared" si="2"/>
        <v>73.5</v>
      </c>
    </row>
    <row r="39" spans="1:29" x14ac:dyDescent="0.4">
      <c r="A39" s="155"/>
      <c r="B39" s="12" t="s">
        <v>31</v>
      </c>
      <c r="C39" s="13"/>
      <c r="D39" s="39" t="s">
        <v>38</v>
      </c>
      <c r="E39" s="12"/>
      <c r="F39" s="36" t="s">
        <v>39</v>
      </c>
      <c r="G39" s="105"/>
      <c r="H39" s="106"/>
      <c r="I39" s="36" t="s">
        <v>39</v>
      </c>
      <c r="J39" s="109"/>
      <c r="K39" s="109"/>
      <c r="L39" s="109"/>
      <c r="M39" s="109"/>
      <c r="N39" s="109"/>
      <c r="O39" s="109"/>
      <c r="P39" s="109"/>
      <c r="Q39" s="109"/>
      <c r="R39" s="109">
        <f t="shared" si="0"/>
        <v>0</v>
      </c>
      <c r="S39" s="109"/>
      <c r="T39" s="109">
        <v>1</v>
      </c>
      <c r="U39" s="109"/>
      <c r="V39" s="79">
        <v>1</v>
      </c>
      <c r="W39" s="79">
        <v>1</v>
      </c>
      <c r="X39" s="109">
        <f t="shared" si="1"/>
        <v>0</v>
      </c>
      <c r="Y39" s="109"/>
      <c r="Z39" s="79"/>
      <c r="AA39" s="80"/>
      <c r="AC39" s="3">
        <f t="shared" si="2"/>
        <v>73.5</v>
      </c>
    </row>
    <row r="40" spans="1:29" x14ac:dyDescent="0.4">
      <c r="A40" s="175" t="s">
        <v>81</v>
      </c>
      <c r="B40" s="6" t="s">
        <v>33</v>
      </c>
      <c r="C40" s="7"/>
      <c r="D40" s="40" t="s">
        <v>36</v>
      </c>
      <c r="E40" s="6"/>
      <c r="F40" s="37" t="s">
        <v>39</v>
      </c>
      <c r="G40" s="110"/>
      <c r="H40" s="111"/>
      <c r="I40" s="37" t="s">
        <v>39</v>
      </c>
      <c r="J40" s="109"/>
      <c r="K40" s="109"/>
      <c r="L40" s="109"/>
      <c r="M40" s="109"/>
      <c r="N40" s="109"/>
      <c r="O40" s="109"/>
      <c r="P40" s="109"/>
      <c r="Q40" s="109"/>
      <c r="R40" s="109">
        <f t="shared" si="0"/>
        <v>0</v>
      </c>
      <c r="S40" s="109"/>
      <c r="T40" s="109">
        <v>1</v>
      </c>
      <c r="U40" s="109"/>
      <c r="V40" s="79">
        <v>1</v>
      </c>
      <c r="W40" s="79">
        <v>1</v>
      </c>
      <c r="X40" s="109">
        <f t="shared" si="1"/>
        <v>0</v>
      </c>
      <c r="Y40" s="109"/>
      <c r="Z40" s="79"/>
      <c r="AA40" s="80"/>
      <c r="AC40" s="3">
        <f t="shared" si="2"/>
        <v>73.5</v>
      </c>
    </row>
    <row r="41" spans="1:29" x14ac:dyDescent="0.4">
      <c r="A41" s="176"/>
      <c r="B41" s="6" t="s">
        <v>79</v>
      </c>
      <c r="C41" s="7"/>
      <c r="D41" s="40" t="s">
        <v>36</v>
      </c>
      <c r="E41" s="6"/>
      <c r="F41" s="37" t="s">
        <v>39</v>
      </c>
      <c r="G41" s="110"/>
      <c r="H41" s="111"/>
      <c r="I41" s="37" t="s">
        <v>39</v>
      </c>
      <c r="J41" s="109"/>
      <c r="K41" s="109"/>
      <c r="L41" s="109"/>
      <c r="M41" s="109"/>
      <c r="N41" s="109"/>
      <c r="O41" s="109"/>
      <c r="P41" s="109"/>
      <c r="Q41" s="109"/>
      <c r="R41" s="109">
        <f t="shared" si="0"/>
        <v>0</v>
      </c>
      <c r="S41" s="109"/>
      <c r="T41" s="109">
        <v>1</v>
      </c>
      <c r="U41" s="109"/>
      <c r="V41" s="79">
        <v>1</v>
      </c>
      <c r="W41" s="79">
        <v>1</v>
      </c>
      <c r="X41" s="109">
        <f t="shared" si="1"/>
        <v>0</v>
      </c>
      <c r="Y41" s="109"/>
      <c r="Z41" s="79"/>
      <c r="AA41" s="80"/>
      <c r="AC41" s="3">
        <f t="shared" si="2"/>
        <v>73.5</v>
      </c>
    </row>
    <row r="42" spans="1:29" x14ac:dyDescent="0.4">
      <c r="A42" s="177"/>
      <c r="B42" s="60" t="s">
        <v>80</v>
      </c>
      <c r="C42" s="61"/>
      <c r="D42" s="41" t="s">
        <v>36</v>
      </c>
      <c r="E42" s="60"/>
      <c r="F42" s="35" t="s">
        <v>39</v>
      </c>
      <c r="G42" s="99"/>
      <c r="H42" s="100"/>
      <c r="I42" s="35" t="s">
        <v>39</v>
      </c>
      <c r="J42" s="109"/>
      <c r="K42" s="109"/>
      <c r="L42" s="109"/>
      <c r="M42" s="109"/>
      <c r="N42" s="109"/>
      <c r="O42" s="109"/>
      <c r="P42" s="109"/>
      <c r="Q42" s="109"/>
      <c r="R42" s="109">
        <f t="shared" si="0"/>
        <v>0</v>
      </c>
      <c r="S42" s="109"/>
      <c r="T42" s="109">
        <v>1</v>
      </c>
      <c r="U42" s="109"/>
      <c r="V42" s="79">
        <v>1</v>
      </c>
      <c r="W42" s="79">
        <v>1</v>
      </c>
      <c r="X42" s="109">
        <f t="shared" si="1"/>
        <v>0</v>
      </c>
      <c r="Y42" s="109"/>
      <c r="Z42" s="79"/>
      <c r="AA42" s="80"/>
      <c r="AC42" s="3">
        <f t="shared" si="2"/>
        <v>73.5</v>
      </c>
    </row>
    <row r="43" spans="1:29" x14ac:dyDescent="0.4">
      <c r="A43" s="114" t="s">
        <v>144</v>
      </c>
      <c r="B43" s="60" t="s">
        <v>145</v>
      </c>
      <c r="C43" s="61"/>
      <c r="D43" s="43" t="s">
        <v>116</v>
      </c>
      <c r="E43" s="60"/>
      <c r="F43" s="35" t="s">
        <v>117</v>
      </c>
      <c r="G43" s="99"/>
      <c r="H43" s="100"/>
      <c r="I43" s="35"/>
      <c r="J43" s="109"/>
      <c r="K43" s="109"/>
      <c r="L43" s="109"/>
      <c r="M43" s="109"/>
      <c r="N43" s="109"/>
      <c r="O43" s="109"/>
      <c r="P43" s="109"/>
      <c r="Q43" s="109"/>
      <c r="R43" s="109">
        <f t="shared" si="0"/>
        <v>0</v>
      </c>
      <c r="S43" s="109"/>
      <c r="T43" s="109">
        <v>1</v>
      </c>
      <c r="U43" s="109"/>
      <c r="V43" s="79">
        <v>1</v>
      </c>
      <c r="W43" s="79">
        <v>1</v>
      </c>
      <c r="X43" s="109">
        <f t="shared" si="1"/>
        <v>0</v>
      </c>
      <c r="Y43" s="109"/>
      <c r="Z43" s="79"/>
      <c r="AA43" s="80"/>
      <c r="AC43" s="3">
        <f t="shared" si="2"/>
        <v>73.5</v>
      </c>
    </row>
    <row r="44" spans="1:29" x14ac:dyDescent="0.4">
      <c r="A44" s="115"/>
      <c r="B44" s="60" t="s">
        <v>146</v>
      </c>
      <c r="C44" s="61"/>
      <c r="D44" s="43"/>
      <c r="E44" s="60"/>
      <c r="F44" s="35"/>
      <c r="G44" s="120"/>
      <c r="H44" s="111"/>
      <c r="I44" s="35"/>
      <c r="J44" s="109"/>
      <c r="K44" s="109"/>
      <c r="L44" s="109"/>
      <c r="M44" s="109"/>
      <c r="N44" s="109"/>
      <c r="O44" s="109"/>
      <c r="P44" s="109"/>
      <c r="Q44" s="109"/>
      <c r="R44" s="109">
        <f t="shared" si="0"/>
        <v>0</v>
      </c>
      <c r="S44" s="109"/>
      <c r="T44" s="109">
        <v>1</v>
      </c>
      <c r="U44" s="109"/>
      <c r="V44" s="79">
        <v>1</v>
      </c>
      <c r="W44" s="79">
        <v>1</v>
      </c>
      <c r="X44" s="109">
        <f t="shared" si="1"/>
        <v>0</v>
      </c>
      <c r="Y44" s="109"/>
      <c r="Z44" s="79"/>
      <c r="AA44" s="80"/>
      <c r="AC44" s="3">
        <f t="shared" si="2"/>
        <v>73.5</v>
      </c>
    </row>
    <row r="45" spans="1:29" x14ac:dyDescent="0.4">
      <c r="A45" s="116" t="s">
        <v>147</v>
      </c>
      <c r="B45" s="72" t="s">
        <v>113</v>
      </c>
      <c r="C45" s="73"/>
      <c r="D45" s="74"/>
      <c r="E45" s="72"/>
      <c r="F45" s="75" t="s">
        <v>39</v>
      </c>
      <c r="G45" s="118"/>
      <c r="H45" s="119"/>
      <c r="I45" s="75" t="s">
        <v>39</v>
      </c>
      <c r="J45" s="109"/>
      <c r="K45" s="109"/>
      <c r="L45" s="109"/>
      <c r="M45" s="109"/>
      <c r="N45" s="109"/>
      <c r="O45" s="109"/>
      <c r="P45" s="109"/>
      <c r="Q45" s="109"/>
      <c r="R45" s="109">
        <f t="shared" si="0"/>
        <v>0</v>
      </c>
      <c r="S45" s="109"/>
      <c r="T45" s="109">
        <v>1</v>
      </c>
      <c r="U45" s="109"/>
      <c r="V45" s="79">
        <v>1</v>
      </c>
      <c r="W45" s="79">
        <v>1</v>
      </c>
      <c r="X45" s="109">
        <f t="shared" si="1"/>
        <v>0</v>
      </c>
      <c r="Y45" s="109"/>
      <c r="Z45" s="79"/>
      <c r="AA45" s="80"/>
      <c r="AC45" s="3">
        <f t="shared" si="2"/>
        <v>73.5</v>
      </c>
    </row>
    <row r="46" spans="1:29" x14ac:dyDescent="0.4">
      <c r="A46" s="117"/>
      <c r="B46" s="72" t="s">
        <v>114</v>
      </c>
      <c r="C46" s="73"/>
      <c r="D46" s="74"/>
      <c r="E46" s="72"/>
      <c r="F46" s="75" t="s">
        <v>39</v>
      </c>
      <c r="G46" s="118"/>
      <c r="H46" s="119"/>
      <c r="I46" s="75" t="s">
        <v>39</v>
      </c>
      <c r="J46" s="109"/>
      <c r="K46" s="109"/>
      <c r="L46" s="109"/>
      <c r="M46" s="109"/>
      <c r="N46" s="109"/>
      <c r="O46" s="109"/>
      <c r="P46" s="109"/>
      <c r="Q46" s="109"/>
      <c r="R46" s="109">
        <f t="shared" si="0"/>
        <v>0</v>
      </c>
      <c r="S46" s="109"/>
      <c r="T46" s="109">
        <v>1</v>
      </c>
      <c r="U46" s="109"/>
      <c r="V46" s="79">
        <v>1</v>
      </c>
      <c r="W46" s="79">
        <v>1</v>
      </c>
      <c r="X46" s="109">
        <f t="shared" si="1"/>
        <v>0</v>
      </c>
      <c r="Y46" s="109"/>
      <c r="Z46" s="79"/>
      <c r="AA46" s="80"/>
      <c r="AC46" s="3">
        <f t="shared" si="2"/>
        <v>73.5</v>
      </c>
    </row>
    <row r="47" spans="1:29" x14ac:dyDescent="0.4">
      <c r="A47" s="117"/>
      <c r="B47" s="72" t="s">
        <v>115</v>
      </c>
      <c r="C47" s="73"/>
      <c r="D47" s="74"/>
      <c r="E47" s="72"/>
      <c r="F47" s="76" t="s">
        <v>39</v>
      </c>
      <c r="G47" s="118"/>
      <c r="H47" s="119"/>
      <c r="I47" s="76" t="s">
        <v>39</v>
      </c>
      <c r="J47" s="109"/>
      <c r="K47" s="109"/>
      <c r="L47" s="109"/>
      <c r="M47" s="109"/>
      <c r="N47" s="109"/>
      <c r="O47" s="109"/>
      <c r="P47" s="109"/>
      <c r="Q47" s="109"/>
      <c r="R47" s="109">
        <f t="shared" si="0"/>
        <v>0</v>
      </c>
      <c r="S47" s="109"/>
      <c r="T47" s="109">
        <v>1</v>
      </c>
      <c r="U47" s="109"/>
      <c r="V47" s="79">
        <v>1</v>
      </c>
      <c r="W47" s="79">
        <v>1</v>
      </c>
      <c r="X47" s="109">
        <f t="shared" si="1"/>
        <v>0</v>
      </c>
      <c r="Y47" s="109"/>
      <c r="Z47" s="79"/>
      <c r="AA47" s="80"/>
      <c r="AC47" s="3">
        <f t="shared" si="2"/>
        <v>73.5</v>
      </c>
    </row>
    <row r="48" spans="1:29" x14ac:dyDescent="0.4">
      <c r="A48" s="116" t="s">
        <v>148</v>
      </c>
      <c r="B48" s="72" t="s">
        <v>82</v>
      </c>
      <c r="C48" s="73"/>
      <c r="D48" s="74"/>
      <c r="E48" s="72"/>
      <c r="F48" s="75" t="s">
        <v>39</v>
      </c>
      <c r="G48" s="118"/>
      <c r="H48" s="119"/>
      <c r="I48" s="75" t="s">
        <v>39</v>
      </c>
      <c r="J48" s="109"/>
      <c r="K48" s="109"/>
      <c r="L48" s="109"/>
      <c r="M48" s="109"/>
      <c r="N48" s="109"/>
      <c r="O48" s="109"/>
      <c r="P48" s="109"/>
      <c r="Q48" s="109"/>
      <c r="R48" s="109">
        <f t="shared" si="0"/>
        <v>0</v>
      </c>
      <c r="S48" s="109"/>
      <c r="T48" s="109">
        <v>1</v>
      </c>
      <c r="U48" s="109"/>
      <c r="V48" s="79">
        <v>1</v>
      </c>
      <c r="W48" s="79">
        <v>1</v>
      </c>
      <c r="X48" s="109">
        <f t="shared" si="1"/>
        <v>0</v>
      </c>
      <c r="Y48" s="109"/>
      <c r="Z48" s="79"/>
      <c r="AA48" s="80"/>
      <c r="AC48" s="3">
        <f t="shared" si="2"/>
        <v>73.5</v>
      </c>
    </row>
    <row r="49" spans="1:29" x14ac:dyDescent="0.4">
      <c r="A49" s="117"/>
      <c r="B49" s="72" t="s">
        <v>83</v>
      </c>
      <c r="C49" s="73"/>
      <c r="D49" s="74"/>
      <c r="E49" s="72"/>
      <c r="F49" s="75" t="s">
        <v>39</v>
      </c>
      <c r="G49" s="118"/>
      <c r="H49" s="119"/>
      <c r="I49" s="75" t="s">
        <v>39</v>
      </c>
      <c r="J49" s="109"/>
      <c r="K49" s="109"/>
      <c r="L49" s="109"/>
      <c r="M49" s="109"/>
      <c r="N49" s="109"/>
      <c r="O49" s="109"/>
      <c r="P49" s="109"/>
      <c r="Q49" s="109"/>
      <c r="R49" s="109">
        <f t="shared" si="0"/>
        <v>0</v>
      </c>
      <c r="S49" s="109"/>
      <c r="T49" s="109">
        <v>1</v>
      </c>
      <c r="U49" s="109"/>
      <c r="V49" s="79">
        <v>1</v>
      </c>
      <c r="W49" s="79">
        <v>1</v>
      </c>
      <c r="X49" s="109">
        <f t="shared" si="1"/>
        <v>0</v>
      </c>
      <c r="Y49" s="109"/>
      <c r="Z49" s="79"/>
      <c r="AA49" s="80"/>
      <c r="AC49" s="3">
        <f t="shared" si="2"/>
        <v>73.5</v>
      </c>
    </row>
    <row r="50" spans="1:29" x14ac:dyDescent="0.4">
      <c r="A50" s="117"/>
      <c r="B50" s="72" t="s">
        <v>84</v>
      </c>
      <c r="C50" s="73"/>
      <c r="D50" s="74"/>
      <c r="E50" s="72"/>
      <c r="F50" s="76" t="s">
        <v>39</v>
      </c>
      <c r="G50" s="118"/>
      <c r="H50" s="119"/>
      <c r="I50" s="76" t="s">
        <v>39</v>
      </c>
      <c r="J50" s="109"/>
      <c r="K50" s="109"/>
      <c r="L50" s="109"/>
      <c r="M50" s="109"/>
      <c r="N50" s="109"/>
      <c r="O50" s="109"/>
      <c r="P50" s="109"/>
      <c r="Q50" s="109"/>
      <c r="R50" s="109">
        <f t="shared" si="0"/>
        <v>0</v>
      </c>
      <c r="S50" s="109"/>
      <c r="T50" s="109">
        <v>1</v>
      </c>
      <c r="U50" s="109"/>
      <c r="V50" s="79">
        <v>1</v>
      </c>
      <c r="W50" s="79">
        <v>1</v>
      </c>
      <c r="X50" s="109">
        <f t="shared" si="1"/>
        <v>0</v>
      </c>
      <c r="Y50" s="109"/>
      <c r="Z50" s="79"/>
      <c r="AA50" s="80"/>
      <c r="AC50" s="3">
        <f t="shared" si="2"/>
        <v>73.5</v>
      </c>
    </row>
    <row r="51" spans="1:29" x14ac:dyDescent="0.4">
      <c r="A51" s="116" t="s">
        <v>149</v>
      </c>
      <c r="B51" s="72" t="s">
        <v>82</v>
      </c>
      <c r="C51" s="73"/>
      <c r="D51" s="74"/>
      <c r="E51" s="72"/>
      <c r="F51" s="75" t="s">
        <v>39</v>
      </c>
      <c r="G51" s="118"/>
      <c r="H51" s="119"/>
      <c r="I51" s="75" t="s">
        <v>39</v>
      </c>
      <c r="J51" s="109"/>
      <c r="K51" s="109"/>
      <c r="L51" s="109"/>
      <c r="M51" s="109"/>
      <c r="N51" s="109"/>
      <c r="O51" s="109"/>
      <c r="P51" s="109"/>
      <c r="Q51" s="109"/>
      <c r="R51" s="109">
        <f t="shared" si="0"/>
        <v>0</v>
      </c>
      <c r="S51" s="109"/>
      <c r="T51" s="109">
        <v>1</v>
      </c>
      <c r="U51" s="109"/>
      <c r="V51" s="79">
        <v>1</v>
      </c>
      <c r="W51" s="79">
        <v>1</v>
      </c>
      <c r="X51" s="109">
        <f t="shared" si="1"/>
        <v>0</v>
      </c>
      <c r="Y51" s="109"/>
      <c r="Z51" s="79"/>
      <c r="AA51" s="80"/>
      <c r="AC51" s="3">
        <f t="shared" si="2"/>
        <v>73.5</v>
      </c>
    </row>
    <row r="52" spans="1:29" x14ac:dyDescent="0.4">
      <c r="A52" s="117"/>
      <c r="B52" s="72" t="s">
        <v>83</v>
      </c>
      <c r="C52" s="73"/>
      <c r="D52" s="74"/>
      <c r="E52" s="72"/>
      <c r="F52" s="75" t="s">
        <v>39</v>
      </c>
      <c r="G52" s="118"/>
      <c r="H52" s="119"/>
      <c r="I52" s="75" t="s">
        <v>39</v>
      </c>
      <c r="J52" s="109"/>
      <c r="K52" s="109"/>
      <c r="L52" s="109"/>
      <c r="M52" s="109"/>
      <c r="N52" s="109"/>
      <c r="O52" s="109"/>
      <c r="P52" s="109"/>
      <c r="Q52" s="109"/>
      <c r="R52" s="109">
        <f t="shared" si="0"/>
        <v>0</v>
      </c>
      <c r="S52" s="109"/>
      <c r="T52" s="109">
        <v>1</v>
      </c>
      <c r="U52" s="109"/>
      <c r="V52" s="79">
        <v>1</v>
      </c>
      <c r="W52" s="79">
        <v>1</v>
      </c>
      <c r="X52" s="109">
        <f t="shared" si="1"/>
        <v>0</v>
      </c>
      <c r="Y52" s="109"/>
      <c r="Z52" s="79"/>
      <c r="AA52" s="80"/>
      <c r="AC52" s="3">
        <f t="shared" si="2"/>
        <v>73.5</v>
      </c>
    </row>
    <row r="53" spans="1:29" x14ac:dyDescent="0.4">
      <c r="A53" s="117"/>
      <c r="B53" s="72" t="s">
        <v>84</v>
      </c>
      <c r="C53" s="73"/>
      <c r="D53" s="74"/>
      <c r="E53" s="72"/>
      <c r="F53" s="76" t="s">
        <v>39</v>
      </c>
      <c r="G53" s="118"/>
      <c r="H53" s="119"/>
      <c r="I53" s="76" t="s">
        <v>39</v>
      </c>
      <c r="J53" s="109"/>
      <c r="K53" s="109"/>
      <c r="L53" s="109"/>
      <c r="M53" s="109"/>
      <c r="N53" s="109"/>
      <c r="O53" s="109"/>
      <c r="P53" s="109"/>
      <c r="Q53" s="109"/>
      <c r="R53" s="109">
        <f t="shared" si="0"/>
        <v>0</v>
      </c>
      <c r="S53" s="109"/>
      <c r="T53" s="109">
        <v>1</v>
      </c>
      <c r="U53" s="109"/>
      <c r="V53" s="79">
        <v>1</v>
      </c>
      <c r="W53" s="79">
        <v>1</v>
      </c>
      <c r="X53" s="109">
        <f t="shared" si="1"/>
        <v>0</v>
      </c>
      <c r="Y53" s="109"/>
      <c r="Z53" s="79"/>
      <c r="AA53" s="80"/>
      <c r="AC53" s="3">
        <f t="shared" si="2"/>
        <v>73.5</v>
      </c>
    </row>
    <row r="54" spans="1:29" x14ac:dyDescent="0.4">
      <c r="A54" s="116" t="s">
        <v>150</v>
      </c>
      <c r="B54" s="72" t="s">
        <v>113</v>
      </c>
      <c r="C54" s="73"/>
      <c r="D54" s="74"/>
      <c r="E54" s="72"/>
      <c r="F54" s="75" t="s">
        <v>39</v>
      </c>
      <c r="G54" s="118"/>
      <c r="H54" s="119"/>
      <c r="I54" s="75" t="s">
        <v>39</v>
      </c>
      <c r="J54" s="109"/>
      <c r="K54" s="109"/>
      <c r="L54" s="109"/>
      <c r="M54" s="109"/>
      <c r="N54" s="109"/>
      <c r="O54" s="109"/>
      <c r="P54" s="109"/>
      <c r="Q54" s="109"/>
      <c r="R54" s="109">
        <f t="shared" si="0"/>
        <v>0</v>
      </c>
      <c r="S54" s="109"/>
      <c r="T54" s="109">
        <v>1</v>
      </c>
      <c r="U54" s="109"/>
      <c r="V54" s="79">
        <v>1</v>
      </c>
      <c r="W54" s="79">
        <v>1</v>
      </c>
      <c r="X54" s="109">
        <f t="shared" si="1"/>
        <v>0</v>
      </c>
      <c r="Y54" s="109"/>
      <c r="Z54" s="79"/>
      <c r="AA54" s="80"/>
      <c r="AC54" s="3">
        <f t="shared" si="2"/>
        <v>73.5</v>
      </c>
    </row>
    <row r="55" spans="1:29" x14ac:dyDescent="0.4">
      <c r="A55" s="117"/>
      <c r="B55" s="72" t="s">
        <v>114</v>
      </c>
      <c r="C55" s="73"/>
      <c r="D55" s="74"/>
      <c r="E55" s="72"/>
      <c r="F55" s="75" t="s">
        <v>39</v>
      </c>
      <c r="G55" s="118"/>
      <c r="H55" s="119"/>
      <c r="I55" s="75" t="s">
        <v>39</v>
      </c>
      <c r="J55" s="109"/>
      <c r="K55" s="109"/>
      <c r="L55" s="109"/>
      <c r="M55" s="109"/>
      <c r="N55" s="109"/>
      <c r="O55" s="109"/>
      <c r="P55" s="109"/>
      <c r="Q55" s="109"/>
      <c r="R55" s="109">
        <f t="shared" si="0"/>
        <v>0</v>
      </c>
      <c r="S55" s="109"/>
      <c r="T55" s="109">
        <v>1</v>
      </c>
      <c r="U55" s="109"/>
      <c r="V55" s="79">
        <v>1</v>
      </c>
      <c r="W55" s="79">
        <v>1</v>
      </c>
      <c r="X55" s="109">
        <f t="shared" si="1"/>
        <v>0</v>
      </c>
      <c r="Y55" s="109"/>
      <c r="Z55" s="79"/>
      <c r="AA55" s="80"/>
      <c r="AC55" s="3">
        <f t="shared" si="2"/>
        <v>73.5</v>
      </c>
    </row>
    <row r="56" spans="1:29" x14ac:dyDescent="0.4">
      <c r="A56" s="117"/>
      <c r="B56" s="72" t="s">
        <v>115</v>
      </c>
      <c r="C56" s="73"/>
      <c r="D56" s="74"/>
      <c r="E56" s="72"/>
      <c r="F56" s="76" t="s">
        <v>39</v>
      </c>
      <c r="G56" s="118"/>
      <c r="H56" s="119"/>
      <c r="I56" s="76" t="s">
        <v>39</v>
      </c>
      <c r="J56" s="109"/>
      <c r="K56" s="109"/>
      <c r="L56" s="109"/>
      <c r="M56" s="109"/>
      <c r="N56" s="109"/>
      <c r="O56" s="109"/>
      <c r="P56" s="109"/>
      <c r="Q56" s="109"/>
      <c r="R56" s="109">
        <f t="shared" si="0"/>
        <v>0</v>
      </c>
      <c r="S56" s="109"/>
      <c r="T56" s="109">
        <v>1</v>
      </c>
      <c r="U56" s="109"/>
      <c r="V56" s="79">
        <v>1</v>
      </c>
      <c r="W56" s="79">
        <v>1</v>
      </c>
      <c r="X56" s="109">
        <f t="shared" si="1"/>
        <v>0</v>
      </c>
      <c r="Y56" s="109"/>
      <c r="Z56" s="79"/>
      <c r="AA56" s="80"/>
      <c r="AC56" s="3">
        <f t="shared" si="2"/>
        <v>73.5</v>
      </c>
    </row>
    <row r="57" spans="1:29" x14ac:dyDescent="0.4">
      <c r="A57" s="162" t="s">
        <v>118</v>
      </c>
      <c r="B57" s="60" t="s">
        <v>82</v>
      </c>
      <c r="C57" s="61"/>
      <c r="D57" s="43" t="s">
        <v>36</v>
      </c>
      <c r="E57" s="60"/>
      <c r="F57" s="32" t="s">
        <v>39</v>
      </c>
      <c r="G57" s="99"/>
      <c r="H57" s="100"/>
      <c r="I57" s="35" t="s">
        <v>39</v>
      </c>
      <c r="J57" s="217" t="s">
        <v>86</v>
      </c>
      <c r="K57" s="218"/>
      <c r="L57" s="218"/>
      <c r="M57" s="218"/>
      <c r="N57" s="218"/>
      <c r="O57" s="218"/>
      <c r="P57" s="218"/>
      <c r="Q57" s="218"/>
      <c r="R57" s="218"/>
      <c r="S57" s="218"/>
      <c r="T57" s="218"/>
      <c r="U57" s="218"/>
      <c r="V57" s="218"/>
      <c r="W57" s="218"/>
      <c r="X57" s="218"/>
      <c r="Y57" s="218"/>
      <c r="Z57" s="221"/>
      <c r="AA57" s="64"/>
    </row>
    <row r="58" spans="1:29" x14ac:dyDescent="0.4">
      <c r="A58" s="163"/>
      <c r="B58" s="10" t="s">
        <v>83</v>
      </c>
      <c r="C58" s="11"/>
      <c r="D58" s="44" t="s">
        <v>36</v>
      </c>
      <c r="E58" s="10"/>
      <c r="F58" s="33" t="s">
        <v>39</v>
      </c>
      <c r="G58" s="102"/>
      <c r="H58" s="103"/>
      <c r="I58" s="38" t="s">
        <v>39</v>
      </c>
      <c r="J58" s="217"/>
      <c r="K58" s="218"/>
      <c r="L58" s="218"/>
      <c r="M58" s="218"/>
      <c r="N58" s="218"/>
      <c r="O58" s="218"/>
      <c r="P58" s="218"/>
      <c r="Q58" s="218"/>
      <c r="R58" s="218"/>
      <c r="S58" s="218"/>
      <c r="T58" s="218"/>
      <c r="U58" s="218"/>
      <c r="V58" s="218"/>
      <c r="W58" s="218"/>
      <c r="X58" s="218"/>
      <c r="Y58" s="218"/>
      <c r="Z58" s="221"/>
      <c r="AA58" s="64"/>
    </row>
    <row r="59" spans="1:29" x14ac:dyDescent="0.4">
      <c r="A59" s="164"/>
      <c r="B59" s="12" t="s">
        <v>84</v>
      </c>
      <c r="C59" s="13"/>
      <c r="D59" s="45" t="s">
        <v>36</v>
      </c>
      <c r="E59" s="12"/>
      <c r="F59" s="34" t="s">
        <v>39</v>
      </c>
      <c r="G59" s="201"/>
      <c r="H59" s="106"/>
      <c r="I59" s="36" t="s">
        <v>39</v>
      </c>
      <c r="J59" s="217"/>
      <c r="K59" s="218"/>
      <c r="L59" s="218"/>
      <c r="M59" s="218"/>
      <c r="N59" s="218"/>
      <c r="O59" s="218"/>
      <c r="P59" s="218"/>
      <c r="Q59" s="218"/>
      <c r="R59" s="218"/>
      <c r="S59" s="218"/>
      <c r="T59" s="218"/>
      <c r="U59" s="218"/>
      <c r="V59" s="218"/>
      <c r="W59" s="218"/>
      <c r="X59" s="218"/>
      <c r="Y59" s="218"/>
      <c r="Z59" s="221"/>
      <c r="AA59" s="64"/>
    </row>
    <row r="60" spans="1:29" x14ac:dyDescent="0.4">
      <c r="A60" s="159" t="s">
        <v>119</v>
      </c>
      <c r="B60" s="60" t="s">
        <v>82</v>
      </c>
      <c r="C60" s="61"/>
      <c r="D60" s="43" t="s">
        <v>36</v>
      </c>
      <c r="E60" s="60"/>
      <c r="F60" s="32" t="s">
        <v>39</v>
      </c>
      <c r="G60" s="99"/>
      <c r="H60" s="100"/>
      <c r="I60" s="35" t="s">
        <v>39</v>
      </c>
      <c r="J60" s="217"/>
      <c r="K60" s="218"/>
      <c r="L60" s="218"/>
      <c r="M60" s="218"/>
      <c r="N60" s="218"/>
      <c r="O60" s="218"/>
      <c r="P60" s="218"/>
      <c r="Q60" s="218"/>
      <c r="R60" s="218"/>
      <c r="S60" s="218"/>
      <c r="T60" s="218"/>
      <c r="U60" s="218"/>
      <c r="V60" s="218"/>
      <c r="W60" s="218"/>
      <c r="X60" s="218"/>
      <c r="Y60" s="218"/>
      <c r="Z60" s="221"/>
      <c r="AA60" s="64"/>
    </row>
    <row r="61" spans="1:29" x14ac:dyDescent="0.4">
      <c r="A61" s="160"/>
      <c r="B61" s="10" t="s">
        <v>83</v>
      </c>
      <c r="C61" s="11"/>
      <c r="D61" s="44" t="s">
        <v>36</v>
      </c>
      <c r="E61" s="10"/>
      <c r="F61" s="33" t="s">
        <v>39</v>
      </c>
      <c r="G61" s="102"/>
      <c r="H61" s="103"/>
      <c r="I61" s="38" t="s">
        <v>39</v>
      </c>
      <c r="J61" s="217"/>
      <c r="K61" s="218"/>
      <c r="L61" s="218"/>
      <c r="M61" s="218"/>
      <c r="N61" s="218"/>
      <c r="O61" s="218"/>
      <c r="P61" s="218"/>
      <c r="Q61" s="218"/>
      <c r="R61" s="218"/>
      <c r="S61" s="218"/>
      <c r="T61" s="218"/>
      <c r="U61" s="218"/>
      <c r="V61" s="218"/>
      <c r="W61" s="218"/>
      <c r="X61" s="218"/>
      <c r="Y61" s="218"/>
      <c r="Z61" s="221"/>
      <c r="AA61" s="64"/>
    </row>
    <row r="62" spans="1:29" x14ac:dyDescent="0.4">
      <c r="A62" s="161"/>
      <c r="B62" s="12" t="s">
        <v>84</v>
      </c>
      <c r="C62" s="13"/>
      <c r="D62" s="45" t="s">
        <v>36</v>
      </c>
      <c r="E62" s="12"/>
      <c r="F62" s="34" t="s">
        <v>39</v>
      </c>
      <c r="G62" s="201"/>
      <c r="H62" s="106"/>
      <c r="I62" s="36" t="s">
        <v>39</v>
      </c>
      <c r="J62" s="219"/>
      <c r="K62" s="220"/>
      <c r="L62" s="220"/>
      <c r="M62" s="220"/>
      <c r="N62" s="220"/>
      <c r="O62" s="220"/>
      <c r="P62" s="220"/>
      <c r="Q62" s="220"/>
      <c r="R62" s="220"/>
      <c r="S62" s="220"/>
      <c r="T62" s="220"/>
      <c r="U62" s="220"/>
      <c r="V62" s="220"/>
      <c r="W62" s="220"/>
      <c r="X62" s="220"/>
      <c r="Y62" s="220"/>
      <c r="Z62" s="222"/>
      <c r="AA62" s="64"/>
    </row>
    <row r="63" spans="1:29" x14ac:dyDescent="0.4">
      <c r="A63" s="205" t="s">
        <v>85</v>
      </c>
      <c r="B63" s="60" t="s">
        <v>82</v>
      </c>
      <c r="C63" s="61"/>
      <c r="D63" s="43" t="s">
        <v>36</v>
      </c>
      <c r="E63" s="60"/>
      <c r="F63" s="32" t="s">
        <v>39</v>
      </c>
      <c r="G63" s="99"/>
      <c r="H63" s="100"/>
      <c r="I63" s="35" t="s">
        <v>39</v>
      </c>
      <c r="J63" s="175" t="s">
        <v>48</v>
      </c>
      <c r="K63" s="99"/>
      <c r="L63" s="100"/>
      <c r="M63" s="100"/>
      <c r="N63" s="100"/>
      <c r="O63" s="100"/>
      <c r="P63" s="100"/>
      <c r="Q63" s="100"/>
      <c r="R63" s="100"/>
      <c r="S63" s="101"/>
      <c r="T63" s="99"/>
      <c r="U63" s="100"/>
      <c r="V63" s="101"/>
      <c r="W63" s="99"/>
      <c r="X63" s="100"/>
      <c r="Y63" s="100"/>
      <c r="Z63" s="101"/>
      <c r="AA63" s="63"/>
    </row>
    <row r="64" spans="1:29" x14ac:dyDescent="0.4">
      <c r="A64" s="206"/>
      <c r="B64" s="10" t="s">
        <v>83</v>
      </c>
      <c r="C64" s="11"/>
      <c r="D64" s="44" t="s">
        <v>36</v>
      </c>
      <c r="E64" s="10"/>
      <c r="F64" s="33" t="s">
        <v>39</v>
      </c>
      <c r="G64" s="102"/>
      <c r="H64" s="103"/>
      <c r="I64" s="38" t="s">
        <v>39</v>
      </c>
      <c r="J64" s="176"/>
      <c r="K64" s="102"/>
      <c r="L64" s="103"/>
      <c r="M64" s="103"/>
      <c r="N64" s="103"/>
      <c r="O64" s="103"/>
      <c r="P64" s="103"/>
      <c r="Q64" s="103"/>
      <c r="R64" s="103"/>
      <c r="S64" s="104"/>
      <c r="T64" s="102"/>
      <c r="U64" s="103"/>
      <c r="V64" s="104"/>
      <c r="W64" s="102"/>
      <c r="X64" s="103"/>
      <c r="Y64" s="103"/>
      <c r="Z64" s="104"/>
      <c r="AA64" s="63"/>
    </row>
    <row r="65" spans="1:27" x14ac:dyDescent="0.4">
      <c r="A65" s="207"/>
      <c r="B65" s="12" t="s">
        <v>84</v>
      </c>
      <c r="C65" s="13"/>
      <c r="D65" s="45" t="s">
        <v>36</v>
      </c>
      <c r="E65" s="12"/>
      <c r="F65" s="34" t="s">
        <v>39</v>
      </c>
      <c r="G65" s="201"/>
      <c r="H65" s="106"/>
      <c r="I65" s="36" t="s">
        <v>39</v>
      </c>
      <c r="J65" s="177"/>
      <c r="K65" s="105"/>
      <c r="L65" s="106"/>
      <c r="M65" s="106"/>
      <c r="N65" s="106"/>
      <c r="O65" s="106"/>
      <c r="P65" s="106"/>
      <c r="Q65" s="106"/>
      <c r="R65" s="106"/>
      <c r="S65" s="107"/>
      <c r="T65" s="105"/>
      <c r="U65" s="106"/>
      <c r="V65" s="107"/>
      <c r="W65" s="105"/>
      <c r="X65" s="106"/>
      <c r="Y65" s="106"/>
      <c r="Z65" s="107"/>
      <c r="AA65" s="63"/>
    </row>
    <row r="66" spans="1:27" x14ac:dyDescent="0.4">
      <c r="A66" s="148" t="s">
        <v>87</v>
      </c>
      <c r="B66" s="149"/>
      <c r="C66" s="149"/>
      <c r="D66" s="150"/>
      <c r="E66" s="120"/>
      <c r="F66" s="111"/>
      <c r="G66" s="111"/>
      <c r="H66" s="111"/>
      <c r="I66" s="37" t="s">
        <v>39</v>
      </c>
      <c r="J66" s="141" t="s">
        <v>123</v>
      </c>
      <c r="K66" s="141"/>
      <c r="L66" s="141"/>
      <c r="M66" s="141"/>
      <c r="N66" s="141"/>
      <c r="O66" s="120"/>
      <c r="P66" s="111"/>
      <c r="Q66" s="111"/>
      <c r="R66" s="111"/>
      <c r="S66" s="111"/>
      <c r="T66" s="54" t="s">
        <v>117</v>
      </c>
      <c r="U66" s="145" t="s">
        <v>134</v>
      </c>
      <c r="V66" s="67" t="s">
        <v>135</v>
      </c>
      <c r="W66" s="108" t="s">
        <v>136</v>
      </c>
      <c r="X66" s="108"/>
      <c r="Y66" s="108" t="s">
        <v>49</v>
      </c>
      <c r="Z66" s="108"/>
      <c r="AA66" s="82">
        <v>1.2</v>
      </c>
    </row>
    <row r="67" spans="1:27" x14ac:dyDescent="0.4">
      <c r="A67" s="148" t="s">
        <v>88</v>
      </c>
      <c r="B67" s="149"/>
      <c r="C67" s="149"/>
      <c r="D67" s="150"/>
      <c r="E67" s="110"/>
      <c r="F67" s="111"/>
      <c r="G67" s="111"/>
      <c r="H67" s="111"/>
      <c r="I67" s="37" t="s">
        <v>39</v>
      </c>
      <c r="J67" s="141" t="s">
        <v>124</v>
      </c>
      <c r="K67" s="141"/>
      <c r="L67" s="141"/>
      <c r="M67" s="141"/>
      <c r="N67" s="141"/>
      <c r="O67" s="110">
        <f>E73-E74</f>
        <v>0</v>
      </c>
      <c r="P67" s="111"/>
      <c r="Q67" s="111"/>
      <c r="R67" s="111"/>
      <c r="S67" s="111"/>
      <c r="T67" s="54" t="s">
        <v>117</v>
      </c>
      <c r="U67" s="146"/>
      <c r="V67" s="29"/>
      <c r="W67" s="108"/>
      <c r="X67" s="108"/>
      <c r="Y67" s="108"/>
      <c r="Z67" s="108"/>
      <c r="AA67" s="83"/>
    </row>
    <row r="68" spans="1:27" x14ac:dyDescent="0.4">
      <c r="A68" s="148" t="s">
        <v>151</v>
      </c>
      <c r="B68" s="149"/>
      <c r="C68" s="149"/>
      <c r="D68" s="150"/>
      <c r="E68" s="110"/>
      <c r="F68" s="214"/>
      <c r="G68" s="214"/>
      <c r="H68" s="214"/>
      <c r="I68" s="56" t="s">
        <v>117</v>
      </c>
      <c r="J68" s="141" t="s">
        <v>125</v>
      </c>
      <c r="K68" s="141"/>
      <c r="L68" s="141"/>
      <c r="M68" s="141"/>
      <c r="N68" s="141"/>
      <c r="O68" s="120"/>
      <c r="P68" s="111"/>
      <c r="Q68" s="111"/>
      <c r="R68" s="111"/>
      <c r="S68" s="111"/>
      <c r="T68" s="54" t="s">
        <v>117</v>
      </c>
      <c r="U68" s="146"/>
      <c r="V68" s="29"/>
      <c r="W68" s="108"/>
      <c r="X68" s="108"/>
      <c r="Y68" s="108"/>
      <c r="Z68" s="108"/>
      <c r="AA68" s="67"/>
    </row>
    <row r="69" spans="1:27" x14ac:dyDescent="0.4">
      <c r="A69" s="148" t="s">
        <v>152</v>
      </c>
      <c r="B69" s="149"/>
      <c r="C69" s="149"/>
      <c r="D69" s="150"/>
      <c r="E69" s="208"/>
      <c r="F69" s="209"/>
      <c r="G69" s="209"/>
      <c r="H69" s="209"/>
      <c r="I69" s="37" t="s">
        <v>39</v>
      </c>
      <c r="J69" s="141" t="s">
        <v>126</v>
      </c>
      <c r="K69" s="141"/>
      <c r="L69" s="141"/>
      <c r="M69" s="141"/>
      <c r="N69" s="141"/>
      <c r="O69" s="120"/>
      <c r="P69" s="111"/>
      <c r="Q69" s="111"/>
      <c r="R69" s="111"/>
      <c r="S69" s="111"/>
      <c r="T69" s="54" t="s">
        <v>117</v>
      </c>
      <c r="U69" s="146"/>
      <c r="V69" s="29"/>
      <c r="W69" s="108"/>
      <c r="X69" s="108"/>
      <c r="Y69" s="108"/>
      <c r="Z69" s="108"/>
      <c r="AA69" s="67"/>
    </row>
    <row r="70" spans="1:27" x14ac:dyDescent="0.4">
      <c r="A70" s="148" t="s">
        <v>89</v>
      </c>
      <c r="B70" s="149"/>
      <c r="C70" s="149"/>
      <c r="D70" s="150"/>
      <c r="E70" s="210"/>
      <c r="F70" s="211"/>
      <c r="G70" s="211"/>
      <c r="H70" s="211"/>
      <c r="I70" s="37" t="s">
        <v>39</v>
      </c>
      <c r="J70" s="141" t="s">
        <v>127</v>
      </c>
      <c r="K70" s="141"/>
      <c r="L70" s="141"/>
      <c r="M70" s="141"/>
      <c r="N70" s="141"/>
      <c r="O70" s="120"/>
      <c r="P70" s="111"/>
      <c r="Q70" s="111"/>
      <c r="R70" s="111"/>
      <c r="S70" s="111"/>
      <c r="T70" s="54" t="s">
        <v>117</v>
      </c>
      <c r="U70" s="146"/>
      <c r="V70" s="29"/>
      <c r="W70" s="108"/>
      <c r="X70" s="108"/>
      <c r="Y70" s="108"/>
      <c r="Z70" s="108"/>
      <c r="AA70" s="67"/>
    </row>
    <row r="71" spans="1:27" x14ac:dyDescent="0.4">
      <c r="A71" s="148" t="s">
        <v>139</v>
      </c>
      <c r="B71" s="149"/>
      <c r="C71" s="149"/>
      <c r="D71" s="150"/>
      <c r="E71" s="23">
        <f>SUM(E15:E43)</f>
        <v>14576</v>
      </c>
      <c r="F71" s="37" t="s">
        <v>39</v>
      </c>
      <c r="G71" s="173">
        <f>SUM(G21:H43)</f>
        <v>0</v>
      </c>
      <c r="H71" s="174"/>
      <c r="I71" s="37" t="s">
        <v>39</v>
      </c>
      <c r="J71" s="142" t="s">
        <v>128</v>
      </c>
      <c r="K71" s="142"/>
      <c r="L71" s="142"/>
      <c r="M71" s="142"/>
      <c r="N71" s="142"/>
      <c r="O71" s="110">
        <f>E70</f>
        <v>0</v>
      </c>
      <c r="P71" s="111"/>
      <c r="Q71" s="111"/>
      <c r="R71" s="111"/>
      <c r="S71" s="111"/>
      <c r="T71" s="54" t="s">
        <v>117</v>
      </c>
      <c r="U71" s="146"/>
      <c r="V71" s="29"/>
      <c r="W71" s="108"/>
      <c r="X71" s="108"/>
      <c r="Y71" s="108"/>
      <c r="Z71" s="108"/>
      <c r="AA71" s="67"/>
    </row>
    <row r="72" spans="1:27" x14ac:dyDescent="0.4">
      <c r="A72" s="148" t="s">
        <v>140</v>
      </c>
      <c r="B72" s="149"/>
      <c r="C72" s="149"/>
      <c r="D72" s="150"/>
      <c r="E72" s="4">
        <v>25</v>
      </c>
      <c r="F72" s="31" t="s">
        <v>43</v>
      </c>
      <c r="G72" s="210">
        <f>ROUND(G71*E72/100,0)</f>
        <v>0</v>
      </c>
      <c r="H72" s="211"/>
      <c r="I72" s="37" t="s">
        <v>39</v>
      </c>
      <c r="J72" s="141" t="s">
        <v>129</v>
      </c>
      <c r="K72" s="141"/>
      <c r="L72" s="141"/>
      <c r="M72" s="141"/>
      <c r="N72" s="141"/>
      <c r="O72" s="120"/>
      <c r="P72" s="111"/>
      <c r="Q72" s="111"/>
      <c r="R72" s="111"/>
      <c r="S72" s="111"/>
      <c r="T72" s="54" t="s">
        <v>117</v>
      </c>
      <c r="U72" s="146"/>
      <c r="V72" s="29"/>
      <c r="W72" s="108"/>
      <c r="X72" s="108"/>
      <c r="Y72" s="108"/>
      <c r="Z72" s="108"/>
      <c r="AA72" s="67" t="s">
        <v>50</v>
      </c>
    </row>
    <row r="73" spans="1:27" x14ac:dyDescent="0.4">
      <c r="A73" s="148" t="s">
        <v>120</v>
      </c>
      <c r="B73" s="149"/>
      <c r="C73" s="149"/>
      <c r="D73" s="150"/>
      <c r="E73" s="110">
        <f>E71+G71+G72</f>
        <v>14576</v>
      </c>
      <c r="F73" s="214"/>
      <c r="G73" s="214"/>
      <c r="H73" s="214"/>
      <c r="I73" s="37" t="s">
        <v>39</v>
      </c>
      <c r="J73" s="141" t="s">
        <v>130</v>
      </c>
      <c r="K73" s="141"/>
      <c r="L73" s="141"/>
      <c r="M73" s="141"/>
      <c r="N73" s="141"/>
      <c r="O73" s="120"/>
      <c r="P73" s="111"/>
      <c r="Q73" s="111"/>
      <c r="R73" s="111"/>
      <c r="S73" s="111"/>
      <c r="T73" s="54" t="s">
        <v>117</v>
      </c>
      <c r="U73" s="146"/>
      <c r="V73" s="29"/>
      <c r="W73" s="108"/>
      <c r="X73" s="108"/>
      <c r="Y73" s="108"/>
      <c r="Z73" s="108"/>
      <c r="AA73" s="67" t="s">
        <v>51</v>
      </c>
    </row>
    <row r="74" spans="1:27" x14ac:dyDescent="0.4">
      <c r="A74" s="151" t="s">
        <v>121</v>
      </c>
      <c r="B74" s="151"/>
      <c r="C74" s="151"/>
      <c r="D74" s="151"/>
      <c r="E74" s="212">
        <f>E73</f>
        <v>14576</v>
      </c>
      <c r="F74" s="213"/>
      <c r="G74" s="213"/>
      <c r="H74" s="213"/>
      <c r="I74" s="35" t="s">
        <v>39</v>
      </c>
      <c r="J74" s="141" t="s">
        <v>131</v>
      </c>
      <c r="K74" s="141"/>
      <c r="L74" s="141"/>
      <c r="M74" s="141"/>
      <c r="N74" s="141"/>
      <c r="O74" s="120"/>
      <c r="P74" s="111"/>
      <c r="Q74" s="111"/>
      <c r="R74" s="111"/>
      <c r="S74" s="111"/>
      <c r="T74" s="54" t="s">
        <v>117</v>
      </c>
      <c r="U74" s="146"/>
      <c r="V74" s="29"/>
      <c r="W74" s="108"/>
      <c r="X74" s="108"/>
      <c r="Y74" s="108"/>
      <c r="Z74" s="108"/>
      <c r="AA74" s="67" t="s">
        <v>52</v>
      </c>
    </row>
    <row r="75" spans="1:27" x14ac:dyDescent="0.4">
      <c r="A75" s="151" t="s">
        <v>122</v>
      </c>
      <c r="B75" s="151"/>
      <c r="C75" s="151"/>
      <c r="D75" s="151"/>
      <c r="E75" s="215"/>
      <c r="F75" s="216"/>
      <c r="G75" s="216"/>
      <c r="H75" s="216"/>
      <c r="I75" s="35" t="s">
        <v>39</v>
      </c>
      <c r="J75" s="141" t="s">
        <v>132</v>
      </c>
      <c r="K75" s="141"/>
      <c r="L75" s="141"/>
      <c r="M75" s="141"/>
      <c r="N75" s="141"/>
      <c r="O75" s="120"/>
      <c r="P75" s="111"/>
      <c r="Q75" s="111"/>
      <c r="R75" s="111"/>
      <c r="S75" s="111"/>
      <c r="T75" s="54" t="s">
        <v>117</v>
      </c>
      <c r="U75" s="146"/>
      <c r="V75" s="29"/>
      <c r="W75" s="108"/>
      <c r="X75" s="108"/>
      <c r="Y75" s="108"/>
      <c r="Z75" s="108"/>
      <c r="AA75" s="67" t="s">
        <v>53</v>
      </c>
    </row>
    <row r="76" spans="1:27" x14ac:dyDescent="0.4">
      <c r="A76" s="29" t="s">
        <v>32</v>
      </c>
      <c r="B76" s="108"/>
      <c r="C76" s="108"/>
      <c r="D76" s="108"/>
      <c r="E76" s="81" t="s">
        <v>44</v>
      </c>
      <c r="F76" s="120"/>
      <c r="G76" s="111"/>
      <c r="H76" s="111"/>
      <c r="I76" s="121"/>
      <c r="J76" s="141" t="s">
        <v>133</v>
      </c>
      <c r="K76" s="141"/>
      <c r="L76" s="141"/>
      <c r="M76" s="141"/>
      <c r="N76" s="141"/>
      <c r="O76" s="120"/>
      <c r="P76" s="111"/>
      <c r="Q76" s="111"/>
      <c r="R76" s="111"/>
      <c r="S76" s="111"/>
      <c r="T76" s="28" t="s">
        <v>39</v>
      </c>
      <c r="U76" s="147"/>
      <c r="V76" s="108" t="s">
        <v>137</v>
      </c>
      <c r="W76" s="108"/>
      <c r="X76" s="108"/>
      <c r="Y76" s="108"/>
      <c r="Z76" s="108"/>
      <c r="AA76" s="67"/>
    </row>
    <row r="77" spans="1:27" ht="17.399999999999999" x14ac:dyDescent="0.4">
      <c r="J77" s="55" t="s">
        <v>96</v>
      </c>
      <c r="V77" s="143" t="s">
        <v>138</v>
      </c>
      <c r="W77" s="144"/>
      <c r="X77" s="144"/>
      <c r="Y77" s="144"/>
      <c r="Z77" s="144"/>
      <c r="AA77" s="144"/>
    </row>
  </sheetData>
  <mergeCells count="469">
    <mergeCell ref="V77:AA77"/>
    <mergeCell ref="A11:F11"/>
    <mergeCell ref="G11:I11"/>
    <mergeCell ref="L11:M11"/>
    <mergeCell ref="N11:O11"/>
    <mergeCell ref="R11:S11"/>
    <mergeCell ref="T11:U11"/>
    <mergeCell ref="V11:W11"/>
    <mergeCell ref="Y8:AA11"/>
    <mergeCell ref="B76:D76"/>
    <mergeCell ref="F76:I76"/>
    <mergeCell ref="J76:N76"/>
    <mergeCell ref="O76:S76"/>
    <mergeCell ref="V76:X76"/>
    <mergeCell ref="Y76:Z76"/>
    <mergeCell ref="A75:D75"/>
    <mergeCell ref="E75:H75"/>
    <mergeCell ref="J75:N75"/>
    <mergeCell ref="O75:S75"/>
    <mergeCell ref="W75:X75"/>
    <mergeCell ref="Y75:Z75"/>
    <mergeCell ref="A74:D74"/>
    <mergeCell ref="E74:H74"/>
    <mergeCell ref="J74:N74"/>
    <mergeCell ref="O74:S74"/>
    <mergeCell ref="W74:X74"/>
    <mergeCell ref="Y74:Z74"/>
    <mergeCell ref="A73:D73"/>
    <mergeCell ref="E73:H73"/>
    <mergeCell ref="J73:N73"/>
    <mergeCell ref="O73:S73"/>
    <mergeCell ref="W73:X73"/>
    <mergeCell ref="Y73:Z73"/>
    <mergeCell ref="W70:X70"/>
    <mergeCell ref="Y70:Z70"/>
    <mergeCell ref="A69:D69"/>
    <mergeCell ref="E69:H69"/>
    <mergeCell ref="J69:N69"/>
    <mergeCell ref="O69:S69"/>
    <mergeCell ref="W69:X69"/>
    <mergeCell ref="Y69:Z69"/>
    <mergeCell ref="A72:D72"/>
    <mergeCell ref="G72:H72"/>
    <mergeCell ref="J72:N72"/>
    <mergeCell ref="O72:S72"/>
    <mergeCell ref="W72:X72"/>
    <mergeCell ref="Y72:Z72"/>
    <mergeCell ref="A71:D71"/>
    <mergeCell ref="G71:H71"/>
    <mergeCell ref="J71:N71"/>
    <mergeCell ref="O71:S71"/>
    <mergeCell ref="W71:X71"/>
    <mergeCell ref="Y71:Z71"/>
    <mergeCell ref="G65:H65"/>
    <mergeCell ref="A66:D66"/>
    <mergeCell ref="E66:H66"/>
    <mergeCell ref="J66:N66"/>
    <mergeCell ref="O66:S66"/>
    <mergeCell ref="U66:U76"/>
    <mergeCell ref="W66:X66"/>
    <mergeCell ref="Y66:Z66"/>
    <mergeCell ref="A68:D68"/>
    <mergeCell ref="E68:H68"/>
    <mergeCell ref="J68:N68"/>
    <mergeCell ref="O68:S68"/>
    <mergeCell ref="W68:X68"/>
    <mergeCell ref="Y68:Z68"/>
    <mergeCell ref="A67:D67"/>
    <mergeCell ref="E67:H67"/>
    <mergeCell ref="J67:N67"/>
    <mergeCell ref="O67:S67"/>
    <mergeCell ref="W67:X67"/>
    <mergeCell ref="Y67:Z67"/>
    <mergeCell ref="A70:D70"/>
    <mergeCell ref="E70:H70"/>
    <mergeCell ref="J70:N70"/>
    <mergeCell ref="O70:S70"/>
    <mergeCell ref="G62:H62"/>
    <mergeCell ref="A63:A65"/>
    <mergeCell ref="G63:H63"/>
    <mergeCell ref="J63:J65"/>
    <mergeCell ref="K63:S65"/>
    <mergeCell ref="T63:V65"/>
    <mergeCell ref="X56:Y56"/>
    <mergeCell ref="A57:A59"/>
    <mergeCell ref="G57:H57"/>
    <mergeCell ref="J57:K62"/>
    <mergeCell ref="L57:Z62"/>
    <mergeCell ref="G58:H58"/>
    <mergeCell ref="G59:H59"/>
    <mergeCell ref="A60:A62"/>
    <mergeCell ref="G60:H60"/>
    <mergeCell ref="G61:H61"/>
    <mergeCell ref="G56:H56"/>
    <mergeCell ref="J56:K56"/>
    <mergeCell ref="L56:O56"/>
    <mergeCell ref="P56:Q56"/>
    <mergeCell ref="R56:S56"/>
    <mergeCell ref="T56:U56"/>
    <mergeCell ref="W63:Z65"/>
    <mergeCell ref="G64:H64"/>
    <mergeCell ref="J55:K55"/>
    <mergeCell ref="L55:O55"/>
    <mergeCell ref="P55:Q55"/>
    <mergeCell ref="R55:S55"/>
    <mergeCell ref="T55:U55"/>
    <mergeCell ref="X55:Y55"/>
    <mergeCell ref="X53:Y53"/>
    <mergeCell ref="A54:A56"/>
    <mergeCell ref="G54:H54"/>
    <mergeCell ref="J54:K54"/>
    <mergeCell ref="L54:O54"/>
    <mergeCell ref="P54:Q54"/>
    <mergeCell ref="R54:S54"/>
    <mergeCell ref="T54:U54"/>
    <mergeCell ref="X54:Y54"/>
    <mergeCell ref="G55:H55"/>
    <mergeCell ref="G53:H53"/>
    <mergeCell ref="J53:K53"/>
    <mergeCell ref="L53:O53"/>
    <mergeCell ref="P53:Q53"/>
    <mergeCell ref="R53:S53"/>
    <mergeCell ref="T53:U53"/>
    <mergeCell ref="J52:K52"/>
    <mergeCell ref="L52:O52"/>
    <mergeCell ref="P52:Q52"/>
    <mergeCell ref="R52:S52"/>
    <mergeCell ref="T52:U52"/>
    <mergeCell ref="X52:Y52"/>
    <mergeCell ref="X50:Y50"/>
    <mergeCell ref="A51:A53"/>
    <mergeCell ref="G51:H51"/>
    <mergeCell ref="J51:K51"/>
    <mergeCell ref="L51:O51"/>
    <mergeCell ref="P51:Q51"/>
    <mergeCell ref="R51:S51"/>
    <mergeCell ref="T51:U51"/>
    <mergeCell ref="X51:Y51"/>
    <mergeCell ref="G52:H52"/>
    <mergeCell ref="G50:H50"/>
    <mergeCell ref="J50:K50"/>
    <mergeCell ref="L50:O50"/>
    <mergeCell ref="P50:Q50"/>
    <mergeCell ref="R50:S50"/>
    <mergeCell ref="T50:U50"/>
    <mergeCell ref="A48:A50"/>
    <mergeCell ref="X48:Y48"/>
    <mergeCell ref="G49:H49"/>
    <mergeCell ref="J49:K49"/>
    <mergeCell ref="L49:O49"/>
    <mergeCell ref="P49:Q49"/>
    <mergeCell ref="R49:S49"/>
    <mergeCell ref="T49:U49"/>
    <mergeCell ref="X49:Y49"/>
    <mergeCell ref="R47:S47"/>
    <mergeCell ref="T47:U47"/>
    <mergeCell ref="X47:Y47"/>
    <mergeCell ref="G48:H48"/>
    <mergeCell ref="J48:K48"/>
    <mergeCell ref="L48:O48"/>
    <mergeCell ref="P48:Q48"/>
    <mergeCell ref="R48:S48"/>
    <mergeCell ref="T48:U48"/>
    <mergeCell ref="T45:U45"/>
    <mergeCell ref="X45:Y45"/>
    <mergeCell ref="G46:H46"/>
    <mergeCell ref="J46:K46"/>
    <mergeCell ref="L46:O46"/>
    <mergeCell ref="P46:Q46"/>
    <mergeCell ref="R46:S46"/>
    <mergeCell ref="T46:U46"/>
    <mergeCell ref="X46:Y46"/>
    <mergeCell ref="A45:A47"/>
    <mergeCell ref="G45:H45"/>
    <mergeCell ref="J45:K45"/>
    <mergeCell ref="L45:O45"/>
    <mergeCell ref="P45:Q45"/>
    <mergeCell ref="R45:S45"/>
    <mergeCell ref="G47:H47"/>
    <mergeCell ref="J47:K47"/>
    <mergeCell ref="L47:O47"/>
    <mergeCell ref="P47:Q47"/>
    <mergeCell ref="X43:Y43"/>
    <mergeCell ref="G44:H44"/>
    <mergeCell ref="J44:K44"/>
    <mergeCell ref="L44:O44"/>
    <mergeCell ref="P44:Q44"/>
    <mergeCell ref="R44:S44"/>
    <mergeCell ref="T44:U44"/>
    <mergeCell ref="X44:Y44"/>
    <mergeCell ref="R42:S42"/>
    <mergeCell ref="T42:U42"/>
    <mergeCell ref="X42:Y42"/>
    <mergeCell ref="L42:O42"/>
    <mergeCell ref="P42:Q42"/>
    <mergeCell ref="A43:A44"/>
    <mergeCell ref="G43:H43"/>
    <mergeCell ref="J43:K43"/>
    <mergeCell ref="L43:O43"/>
    <mergeCell ref="P43:Q43"/>
    <mergeCell ref="R43:S43"/>
    <mergeCell ref="T43:U43"/>
    <mergeCell ref="T40:U40"/>
    <mergeCell ref="X40:Y40"/>
    <mergeCell ref="G41:H41"/>
    <mergeCell ref="J41:K41"/>
    <mergeCell ref="L41:O41"/>
    <mergeCell ref="P41:Q41"/>
    <mergeCell ref="R41:S41"/>
    <mergeCell ref="T41:U41"/>
    <mergeCell ref="X41:Y41"/>
    <mergeCell ref="A40:A42"/>
    <mergeCell ref="G40:H40"/>
    <mergeCell ref="J40:K40"/>
    <mergeCell ref="L40:O40"/>
    <mergeCell ref="P40:Q40"/>
    <mergeCell ref="R40:S40"/>
    <mergeCell ref="G42:H42"/>
    <mergeCell ref="J42:K42"/>
    <mergeCell ref="X38:Y38"/>
    <mergeCell ref="G39:H39"/>
    <mergeCell ref="J39:K39"/>
    <mergeCell ref="L39:O39"/>
    <mergeCell ref="P39:Q39"/>
    <mergeCell ref="R39:S39"/>
    <mergeCell ref="T39:U39"/>
    <mergeCell ref="X39:Y39"/>
    <mergeCell ref="R37:S37"/>
    <mergeCell ref="T37:U37"/>
    <mergeCell ref="X37:Y37"/>
    <mergeCell ref="L37:O37"/>
    <mergeCell ref="P37:Q37"/>
    <mergeCell ref="A38:A39"/>
    <mergeCell ref="G38:H38"/>
    <mergeCell ref="J38:K38"/>
    <mergeCell ref="L38:O38"/>
    <mergeCell ref="P38:Q38"/>
    <mergeCell ref="R38:S38"/>
    <mergeCell ref="T38:U38"/>
    <mergeCell ref="T35:U35"/>
    <mergeCell ref="X35:Y35"/>
    <mergeCell ref="G36:H36"/>
    <mergeCell ref="J36:K36"/>
    <mergeCell ref="L36:O36"/>
    <mergeCell ref="P36:Q36"/>
    <mergeCell ref="R36:S36"/>
    <mergeCell ref="T36:U36"/>
    <mergeCell ref="X36:Y36"/>
    <mergeCell ref="A35:A37"/>
    <mergeCell ref="G35:H35"/>
    <mergeCell ref="J35:K35"/>
    <mergeCell ref="L35:O35"/>
    <mergeCell ref="P35:Q35"/>
    <mergeCell ref="R35:S35"/>
    <mergeCell ref="G37:H37"/>
    <mergeCell ref="J37:K37"/>
    <mergeCell ref="J34:K34"/>
    <mergeCell ref="L34:O34"/>
    <mergeCell ref="P34:Q34"/>
    <mergeCell ref="R34:S34"/>
    <mergeCell ref="T34:U34"/>
    <mergeCell ref="X34:Y34"/>
    <mergeCell ref="X32:Y32"/>
    <mergeCell ref="A33:A34"/>
    <mergeCell ref="G33:H33"/>
    <mergeCell ref="J33:K33"/>
    <mergeCell ref="L33:O33"/>
    <mergeCell ref="P33:Q33"/>
    <mergeCell ref="R33:S33"/>
    <mergeCell ref="T33:U33"/>
    <mergeCell ref="X33:Y33"/>
    <mergeCell ref="G34:H34"/>
    <mergeCell ref="G32:H32"/>
    <mergeCell ref="J32:K32"/>
    <mergeCell ref="L32:O32"/>
    <mergeCell ref="P32:Q32"/>
    <mergeCell ref="R32:S32"/>
    <mergeCell ref="T32:U32"/>
    <mergeCell ref="X30:Y30"/>
    <mergeCell ref="G31:H31"/>
    <mergeCell ref="J31:K31"/>
    <mergeCell ref="L31:O31"/>
    <mergeCell ref="P31:Q31"/>
    <mergeCell ref="R31:S31"/>
    <mergeCell ref="T31:U31"/>
    <mergeCell ref="X31:Y31"/>
    <mergeCell ref="G30:H30"/>
    <mergeCell ref="J30:K30"/>
    <mergeCell ref="L30:O30"/>
    <mergeCell ref="P30:Q30"/>
    <mergeCell ref="R30:S30"/>
    <mergeCell ref="T30:U30"/>
    <mergeCell ref="X28:Y28"/>
    <mergeCell ref="G29:H29"/>
    <mergeCell ref="J29:K29"/>
    <mergeCell ref="L29:O29"/>
    <mergeCell ref="P29:Q29"/>
    <mergeCell ref="R29:S29"/>
    <mergeCell ref="T29:U29"/>
    <mergeCell ref="X29:Y29"/>
    <mergeCell ref="G28:H28"/>
    <mergeCell ref="J28:K28"/>
    <mergeCell ref="L28:O28"/>
    <mergeCell ref="P28:Q28"/>
    <mergeCell ref="R28:S28"/>
    <mergeCell ref="T28:U28"/>
    <mergeCell ref="X26:Y26"/>
    <mergeCell ref="G27:H27"/>
    <mergeCell ref="J27:K27"/>
    <mergeCell ref="L27:O27"/>
    <mergeCell ref="P27:Q27"/>
    <mergeCell ref="R27:S27"/>
    <mergeCell ref="T27:U27"/>
    <mergeCell ref="X27:Y27"/>
    <mergeCell ref="G26:H26"/>
    <mergeCell ref="J26:K26"/>
    <mergeCell ref="L26:O26"/>
    <mergeCell ref="P26:Q26"/>
    <mergeCell ref="R26:S26"/>
    <mergeCell ref="T26:U26"/>
    <mergeCell ref="X24:Y24"/>
    <mergeCell ref="G25:H25"/>
    <mergeCell ref="J25:K25"/>
    <mergeCell ref="L25:O25"/>
    <mergeCell ref="P25:Q25"/>
    <mergeCell ref="R25:S25"/>
    <mergeCell ref="T25:U25"/>
    <mergeCell ref="X25:Y25"/>
    <mergeCell ref="R23:S23"/>
    <mergeCell ref="T23:U23"/>
    <mergeCell ref="X23:Y23"/>
    <mergeCell ref="L23:O23"/>
    <mergeCell ref="P23:Q23"/>
    <mergeCell ref="A24:A29"/>
    <mergeCell ref="G24:H24"/>
    <mergeCell ref="J24:K24"/>
    <mergeCell ref="L24:O24"/>
    <mergeCell ref="P24:Q24"/>
    <mergeCell ref="R24:S24"/>
    <mergeCell ref="T24:U24"/>
    <mergeCell ref="T21:U21"/>
    <mergeCell ref="X21:Y21"/>
    <mergeCell ref="G22:H22"/>
    <mergeCell ref="J22:K22"/>
    <mergeCell ref="L22:O22"/>
    <mergeCell ref="P22:Q22"/>
    <mergeCell ref="R22:S22"/>
    <mergeCell ref="T22:U22"/>
    <mergeCell ref="X22:Y22"/>
    <mergeCell ref="A21:A23"/>
    <mergeCell ref="G21:H21"/>
    <mergeCell ref="J21:K21"/>
    <mergeCell ref="L21:O21"/>
    <mergeCell ref="P21:Q21"/>
    <mergeCell ref="R21:S21"/>
    <mergeCell ref="G23:H23"/>
    <mergeCell ref="J23:K23"/>
    <mergeCell ref="P18:Q18"/>
    <mergeCell ref="R18:S18"/>
    <mergeCell ref="T18:U18"/>
    <mergeCell ref="J20:K20"/>
    <mergeCell ref="L20:O20"/>
    <mergeCell ref="P20:Q20"/>
    <mergeCell ref="R20:S20"/>
    <mergeCell ref="T20:U20"/>
    <mergeCell ref="X20:Y20"/>
    <mergeCell ref="X18:Y18"/>
    <mergeCell ref="J19:K19"/>
    <mergeCell ref="L19:O19"/>
    <mergeCell ref="P19:Q19"/>
    <mergeCell ref="R19:S19"/>
    <mergeCell ref="T19:U19"/>
    <mergeCell ref="X19:Y19"/>
    <mergeCell ref="X15:AA15"/>
    <mergeCell ref="J16:K16"/>
    <mergeCell ref="L16:O16"/>
    <mergeCell ref="P16:Q16"/>
    <mergeCell ref="R16:S16"/>
    <mergeCell ref="T16:U16"/>
    <mergeCell ref="X16:Y16"/>
    <mergeCell ref="A15:A20"/>
    <mergeCell ref="J15:K15"/>
    <mergeCell ref="L15:O15"/>
    <mergeCell ref="P15:Q15"/>
    <mergeCell ref="R15:S15"/>
    <mergeCell ref="T15:U15"/>
    <mergeCell ref="B17:D17"/>
    <mergeCell ref="G17:I20"/>
    <mergeCell ref="J17:K17"/>
    <mergeCell ref="L17:O17"/>
    <mergeCell ref="P17:Q17"/>
    <mergeCell ref="R17:S17"/>
    <mergeCell ref="T17:U17"/>
    <mergeCell ref="X17:Y17"/>
    <mergeCell ref="B18:D18"/>
    <mergeCell ref="J18:K18"/>
    <mergeCell ref="L18:O18"/>
    <mergeCell ref="V13:V14"/>
    <mergeCell ref="W13:W14"/>
    <mergeCell ref="X13:X14"/>
    <mergeCell ref="Y13:Y14"/>
    <mergeCell ref="Z13:AA14"/>
    <mergeCell ref="J14:K14"/>
    <mergeCell ref="L14:S14"/>
    <mergeCell ref="T10:U10"/>
    <mergeCell ref="V10:W10"/>
    <mergeCell ref="A13:D14"/>
    <mergeCell ref="E13:F14"/>
    <mergeCell ref="G13:I14"/>
    <mergeCell ref="J13:K13"/>
    <mergeCell ref="L13:S13"/>
    <mergeCell ref="T13:U14"/>
    <mergeCell ref="A10:F10"/>
    <mergeCell ref="G10:I10"/>
    <mergeCell ref="L10:M10"/>
    <mergeCell ref="N10:O10"/>
    <mergeCell ref="P10:Q10"/>
    <mergeCell ref="R10:S10"/>
    <mergeCell ref="A9:F9"/>
    <mergeCell ref="G9:I9"/>
    <mergeCell ref="L9:M9"/>
    <mergeCell ref="N9:O9"/>
    <mergeCell ref="P9:Q9"/>
    <mergeCell ref="R9:S9"/>
    <mergeCell ref="T9:U9"/>
    <mergeCell ref="V9:W9"/>
    <mergeCell ref="A12:B12"/>
    <mergeCell ref="F12:AA12"/>
    <mergeCell ref="T7:U7"/>
    <mergeCell ref="V7:X7"/>
    <mergeCell ref="Y7:AA7"/>
    <mergeCell ref="A8:F8"/>
    <mergeCell ref="G8:I8"/>
    <mergeCell ref="L8:M8"/>
    <mergeCell ref="N8:O8"/>
    <mergeCell ref="P8:Q8"/>
    <mergeCell ref="R8:S8"/>
    <mergeCell ref="T8:U8"/>
    <mergeCell ref="A7:F7"/>
    <mergeCell ref="G7:I7"/>
    <mergeCell ref="L7:M7"/>
    <mergeCell ref="N7:O7"/>
    <mergeCell ref="P7:Q7"/>
    <mergeCell ref="R7:S7"/>
    <mergeCell ref="V8:W8"/>
    <mergeCell ref="T5:U6"/>
    <mergeCell ref="V5:AA6"/>
    <mergeCell ref="A6:B6"/>
    <mergeCell ref="C6:F6"/>
    <mergeCell ref="G6:J6"/>
    <mergeCell ref="L6:S6"/>
    <mergeCell ref="A4:B4"/>
    <mergeCell ref="C4:F4"/>
    <mergeCell ref="G4:J4"/>
    <mergeCell ref="K4:S4"/>
    <mergeCell ref="A5:B5"/>
    <mergeCell ref="C5:F5"/>
    <mergeCell ref="G5:J5"/>
    <mergeCell ref="K5:S5"/>
    <mergeCell ref="Y1:AA1"/>
    <mergeCell ref="A2:B3"/>
    <mergeCell ref="C2:C3"/>
    <mergeCell ref="D2:D3"/>
    <mergeCell ref="E2:E3"/>
    <mergeCell ref="F2:F3"/>
    <mergeCell ref="G2:S3"/>
    <mergeCell ref="T2:AA2"/>
    <mergeCell ref="T3:U4"/>
    <mergeCell ref="V3:AA4"/>
  </mergeCells>
  <phoneticPr fontId="1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16" workbookViewId="0">
      <selection activeCell="F15" sqref="F15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8" customWidth="1"/>
    <col min="4" max="4" width="25.3984375" customWidth="1"/>
    <col min="5" max="5" width="5" customWidth="1"/>
    <col min="6" max="6" width="4.796875" customWidth="1"/>
    <col min="7" max="7" width="7.19921875" customWidth="1"/>
    <col min="8" max="8" width="8.59765625" customWidth="1"/>
    <col min="9" max="9" width="8.09765625" customWidth="1"/>
    <col min="10" max="10" width="24.8984375" customWidth="1"/>
    <col min="11" max="11" width="14" customWidth="1"/>
    <col min="12" max="12" width="9.796875" customWidth="1"/>
    <col min="13" max="13" width="12.69921875" customWidth="1"/>
    <col min="14" max="14" width="8.59765625" customWidth="1"/>
    <col min="15" max="15" width="9.69921875" customWidth="1"/>
    <col min="16" max="16" width="7.796875" customWidth="1"/>
  </cols>
  <sheetData>
    <row r="1" spans="1:19" x14ac:dyDescent="0.4">
      <c r="A1" s="240"/>
      <c r="B1" s="240"/>
      <c r="C1" s="241" t="s">
        <v>299</v>
      </c>
      <c r="D1" s="242">
        <v>5</v>
      </c>
    </row>
    <row r="2" spans="1:19" x14ac:dyDescent="0.4">
      <c r="A2" s="240"/>
      <c r="B2" s="240"/>
      <c r="C2" s="243" t="s">
        <v>300</v>
      </c>
      <c r="D2" s="244" t="s">
        <v>301</v>
      </c>
    </row>
    <row r="3" spans="1:19" x14ac:dyDescent="0.4">
      <c r="A3" s="240"/>
      <c r="B3" s="240"/>
      <c r="C3" s="243" t="s">
        <v>302</v>
      </c>
      <c r="D3" s="244">
        <v>201620014</v>
      </c>
    </row>
    <row r="4" spans="1:19" x14ac:dyDescent="0.4">
      <c r="C4" s="245" t="s">
        <v>303</v>
      </c>
      <c r="D4" s="244" t="s">
        <v>304</v>
      </c>
    </row>
    <row r="5" spans="1:19" x14ac:dyDescent="0.4">
      <c r="C5" s="245" t="s">
        <v>305</v>
      </c>
      <c r="D5" s="244" t="s">
        <v>306</v>
      </c>
    </row>
    <row r="6" spans="1:19" x14ac:dyDescent="0.4">
      <c r="C6" s="245" t="s">
        <v>307</v>
      </c>
      <c r="D6" s="244" t="s">
        <v>308</v>
      </c>
    </row>
    <row r="7" spans="1:19" ht="18" thickBot="1" x14ac:dyDescent="0.45">
      <c r="C7" s="246" t="s">
        <v>309</v>
      </c>
      <c r="D7" s="247" t="s">
        <v>383</v>
      </c>
    </row>
    <row r="8" spans="1:19" ht="18" thickBot="1" x14ac:dyDescent="0.45"/>
    <row r="9" spans="1:19" ht="19.2" x14ac:dyDescent="0.4">
      <c r="A9" s="248" t="s">
        <v>311</v>
      </c>
      <c r="B9" s="249"/>
      <c r="C9" s="249"/>
      <c r="D9" s="249"/>
      <c r="E9" s="250"/>
      <c r="F9" s="251"/>
      <c r="G9" s="252" t="s">
        <v>312</v>
      </c>
      <c r="H9" s="253"/>
      <c r="I9" s="253"/>
      <c r="J9" s="253"/>
      <c r="K9" s="253"/>
      <c r="L9" s="254"/>
      <c r="M9" s="255"/>
      <c r="N9" s="255"/>
      <c r="O9" s="255"/>
      <c r="P9" s="256"/>
      <c r="Q9" s="256"/>
      <c r="R9" s="256"/>
      <c r="S9" s="256"/>
    </row>
    <row r="10" spans="1:19" x14ac:dyDescent="0.4">
      <c r="A10" s="245" t="s">
        <v>313</v>
      </c>
      <c r="B10" s="257" t="s">
        <v>314</v>
      </c>
      <c r="C10" s="257" t="s">
        <v>315</v>
      </c>
      <c r="D10" s="258" t="s">
        <v>316</v>
      </c>
      <c r="E10" s="259" t="s">
        <v>317</v>
      </c>
      <c r="F10" s="260"/>
      <c r="G10" s="261" t="str">
        <f t="shared" ref="G10:J14" si="0">A10</f>
        <v>성별</v>
      </c>
      <c r="H10" s="257" t="str">
        <f t="shared" si="0"/>
        <v>나이</v>
      </c>
      <c r="I10" s="257" t="str">
        <f t="shared" si="0"/>
        <v>코드</v>
      </c>
      <c r="J10" s="258" t="str">
        <f t="shared" si="0"/>
        <v>병명</v>
      </c>
      <c r="K10" s="257" t="s">
        <v>329</v>
      </c>
      <c r="L10" s="262" t="s">
        <v>326</v>
      </c>
      <c r="M10" s="256"/>
      <c r="N10" s="260"/>
      <c r="O10" s="256"/>
      <c r="P10" s="256"/>
      <c r="Q10" s="256"/>
      <c r="R10" s="256"/>
      <c r="S10" s="256"/>
    </row>
    <row r="11" spans="1:19" x14ac:dyDescent="0.4">
      <c r="A11" s="245" t="s">
        <v>596</v>
      </c>
      <c r="B11" s="257">
        <v>61</v>
      </c>
      <c r="C11" s="257" t="s">
        <v>385</v>
      </c>
      <c r="D11" s="263" t="s">
        <v>597</v>
      </c>
      <c r="E11" s="259" t="s">
        <v>387</v>
      </c>
      <c r="F11" s="264"/>
      <c r="G11" s="265" t="str">
        <f t="shared" si="0"/>
        <v>여</v>
      </c>
      <c r="H11" s="266">
        <f t="shared" si="0"/>
        <v>61</v>
      </c>
      <c r="I11" s="317" t="s">
        <v>388</v>
      </c>
      <c r="J11" s="316" t="s">
        <v>386</v>
      </c>
      <c r="K11" s="236" t="s">
        <v>598</v>
      </c>
      <c r="L11" s="267" t="str">
        <f>E11</f>
        <v>신장내과</v>
      </c>
      <c r="M11" s="268"/>
      <c r="N11" s="268"/>
      <c r="O11" s="256"/>
      <c r="P11" s="256"/>
      <c r="Q11" s="256"/>
      <c r="R11" s="256"/>
      <c r="S11" s="256"/>
    </row>
    <row r="12" spans="1:19" x14ac:dyDescent="0.4">
      <c r="A12" s="245"/>
      <c r="B12" s="257"/>
      <c r="C12" s="257" t="s">
        <v>537</v>
      </c>
      <c r="D12" s="263" t="s">
        <v>599</v>
      </c>
      <c r="E12" s="259"/>
      <c r="F12" s="264"/>
      <c r="G12" s="261"/>
      <c r="H12" s="266"/>
      <c r="I12" s="317" t="s">
        <v>539</v>
      </c>
      <c r="J12" s="322" t="s">
        <v>540</v>
      </c>
      <c r="K12" s="236" t="s">
        <v>600</v>
      </c>
      <c r="L12" s="267"/>
      <c r="M12" s="268"/>
      <c r="N12" s="268"/>
      <c r="O12" s="256"/>
      <c r="P12" s="256"/>
      <c r="Q12" s="256"/>
      <c r="R12" s="256"/>
      <c r="S12" s="256"/>
    </row>
    <row r="13" spans="1:19" x14ac:dyDescent="0.4">
      <c r="A13" s="245"/>
      <c r="B13" s="257"/>
      <c r="C13" s="257" t="s">
        <v>601</v>
      </c>
      <c r="D13" s="263" t="s">
        <v>602</v>
      </c>
      <c r="E13" s="259"/>
      <c r="F13" s="264"/>
      <c r="G13" s="261"/>
      <c r="H13" s="266"/>
      <c r="I13" s="317" t="s">
        <v>601</v>
      </c>
      <c r="J13" s="263" t="s">
        <v>602</v>
      </c>
      <c r="K13" s="266"/>
      <c r="L13" s="267"/>
      <c r="M13" s="268"/>
      <c r="N13" s="268"/>
      <c r="O13" s="256"/>
      <c r="P13" s="256"/>
      <c r="Q13" s="256"/>
      <c r="R13" s="256"/>
      <c r="S13" s="256"/>
    </row>
    <row r="14" spans="1:19" ht="18" thickBot="1" x14ac:dyDescent="0.45">
      <c r="A14" s="269"/>
      <c r="B14" s="270"/>
      <c r="C14" s="270"/>
      <c r="D14" s="271"/>
      <c r="E14" s="272"/>
      <c r="F14" s="264"/>
      <c r="G14" s="246"/>
      <c r="H14" s="273"/>
      <c r="I14" s="273">
        <f t="shared" si="0"/>
        <v>0</v>
      </c>
      <c r="J14" s="273">
        <f>D14</f>
        <v>0</v>
      </c>
      <c r="K14" s="273"/>
      <c r="L14" s="274"/>
      <c r="M14" s="268"/>
      <c r="N14" s="268"/>
      <c r="O14" s="256"/>
      <c r="P14" s="256"/>
      <c r="Q14" s="256"/>
      <c r="R14" s="256"/>
      <c r="S14" s="256"/>
    </row>
    <row r="15" spans="1:19" ht="18" thickBot="1" x14ac:dyDescent="0.45">
      <c r="Q15" s="256"/>
      <c r="R15" s="256"/>
      <c r="S15" s="256"/>
    </row>
    <row r="16" spans="1:19" ht="19.2" x14ac:dyDescent="0.4">
      <c r="A16" s="255"/>
      <c r="B16" s="255"/>
      <c r="C16" s="252" t="s">
        <v>603</v>
      </c>
      <c r="D16" s="253"/>
      <c r="E16" s="253"/>
      <c r="F16" s="254"/>
      <c r="H16" s="275" t="s">
        <v>604</v>
      </c>
      <c r="I16" s="276"/>
      <c r="J16" s="276"/>
      <c r="K16" s="276"/>
      <c r="L16" s="276"/>
      <c r="M16" s="277" t="s">
        <v>605</v>
      </c>
      <c r="N16" s="278">
        <v>81.400000000000006</v>
      </c>
      <c r="O16" s="277" t="s">
        <v>606</v>
      </c>
      <c r="P16" s="279">
        <v>73.5</v>
      </c>
      <c r="Q16" s="255"/>
      <c r="R16" s="255"/>
      <c r="S16" s="255"/>
    </row>
    <row r="17" spans="1:19" x14ac:dyDescent="0.4">
      <c r="A17" s="256"/>
      <c r="B17" s="256"/>
      <c r="C17" s="245" t="s">
        <v>607</v>
      </c>
      <c r="D17" s="258" t="s">
        <v>608</v>
      </c>
      <c r="E17" s="257" t="s">
        <v>609</v>
      </c>
      <c r="F17" s="280" t="s">
        <v>610</v>
      </c>
      <c r="G17" s="256"/>
      <c r="H17" s="281" t="s">
        <v>611</v>
      </c>
      <c r="I17" s="258" t="s">
        <v>612</v>
      </c>
      <c r="J17" s="258" t="s">
        <v>613</v>
      </c>
      <c r="K17" s="257" t="s">
        <v>609</v>
      </c>
      <c r="L17" s="257" t="s">
        <v>610</v>
      </c>
      <c r="M17" s="257" t="s">
        <v>614</v>
      </c>
      <c r="N17" s="257" t="s">
        <v>615</v>
      </c>
      <c r="O17" s="257" t="s">
        <v>616</v>
      </c>
      <c r="P17" s="280" t="s">
        <v>617</v>
      </c>
      <c r="Q17" s="256"/>
      <c r="R17" s="256"/>
      <c r="S17" s="256"/>
    </row>
    <row r="18" spans="1:19" x14ac:dyDescent="0.4">
      <c r="A18" s="282"/>
      <c r="B18" s="260"/>
      <c r="C18" s="261" t="s">
        <v>618</v>
      </c>
      <c r="D18" s="263" t="s">
        <v>394</v>
      </c>
      <c r="E18" s="263">
        <v>1</v>
      </c>
      <c r="F18" s="259">
        <v>1</v>
      </c>
      <c r="G18" s="256"/>
      <c r="H18" s="265" t="str">
        <f>C18</f>
        <v>진찰료</v>
      </c>
      <c r="I18" s="349" t="s">
        <v>395</v>
      </c>
      <c r="J18" s="348" t="s">
        <v>396</v>
      </c>
      <c r="K18" s="348">
        <v>1</v>
      </c>
      <c r="L18" s="348">
        <v>1</v>
      </c>
      <c r="M18" s="263" t="s">
        <v>619</v>
      </c>
      <c r="N18" s="263">
        <v>134.47</v>
      </c>
      <c r="O18" s="263">
        <f>P16</f>
        <v>73.5</v>
      </c>
      <c r="P18" s="287">
        <f>N18*K18*L18*O18</f>
        <v>9883.5450000000001</v>
      </c>
      <c r="Q18" s="256"/>
      <c r="R18" s="288"/>
      <c r="S18" s="256"/>
    </row>
    <row r="19" spans="1:19" x14ac:dyDescent="0.4">
      <c r="A19" s="282"/>
      <c r="B19" s="260"/>
      <c r="C19" s="261"/>
      <c r="D19" s="263"/>
      <c r="E19" s="263"/>
      <c r="F19" s="259"/>
      <c r="G19" s="256"/>
      <c r="H19" s="289"/>
      <c r="I19" s="350" t="s">
        <v>399</v>
      </c>
      <c r="J19" s="348" t="s">
        <v>620</v>
      </c>
      <c r="K19" s="348">
        <v>1</v>
      </c>
      <c r="L19" s="348">
        <v>1</v>
      </c>
      <c r="M19" s="263" t="s">
        <v>621</v>
      </c>
      <c r="N19" s="263">
        <v>2.34</v>
      </c>
      <c r="O19" s="263">
        <f>O18</f>
        <v>73.5</v>
      </c>
      <c r="P19" s="287">
        <f t="shared" ref="P19:P38" si="1">N19*K19*L19*O19</f>
        <v>171.98999999999998</v>
      </c>
      <c r="Q19" s="256"/>
      <c r="R19" s="288"/>
      <c r="S19" s="256"/>
    </row>
    <row r="20" spans="1:19" x14ac:dyDescent="0.4">
      <c r="A20" s="282"/>
      <c r="B20" s="264"/>
      <c r="C20" s="261" t="s">
        <v>261</v>
      </c>
      <c r="D20" s="263" t="s">
        <v>622</v>
      </c>
      <c r="E20" s="263"/>
      <c r="F20" s="259"/>
      <c r="G20" s="256"/>
      <c r="H20" s="265" t="str">
        <f>C20</f>
        <v>약재료</v>
      </c>
      <c r="I20" s="348">
        <v>0</v>
      </c>
      <c r="J20" s="348" t="s">
        <v>622</v>
      </c>
      <c r="K20" s="348">
        <v>0</v>
      </c>
      <c r="L20" s="348">
        <v>0</v>
      </c>
      <c r="M20" s="263" t="s">
        <v>623</v>
      </c>
      <c r="N20" s="263"/>
      <c r="O20" s="263">
        <f t="shared" ref="O20:O31" si="2">O19</f>
        <v>73.5</v>
      </c>
      <c r="P20" s="287">
        <f t="shared" si="1"/>
        <v>0</v>
      </c>
      <c r="Q20" s="256"/>
      <c r="R20" s="288"/>
      <c r="S20" s="256"/>
    </row>
    <row r="21" spans="1:19" x14ac:dyDescent="0.4">
      <c r="A21" s="282"/>
      <c r="B21" s="260"/>
      <c r="C21" s="261"/>
      <c r="D21" s="263" t="s">
        <v>624</v>
      </c>
      <c r="E21" s="263">
        <v>1</v>
      </c>
      <c r="F21" s="259">
        <v>31</v>
      </c>
      <c r="G21" s="256"/>
      <c r="H21" s="289"/>
      <c r="I21" s="348">
        <v>0</v>
      </c>
      <c r="J21" s="348" t="s">
        <v>624</v>
      </c>
      <c r="K21" s="348">
        <v>0</v>
      </c>
      <c r="L21" s="348">
        <v>0</v>
      </c>
      <c r="M21" s="263" t="s">
        <v>623</v>
      </c>
      <c r="N21" s="263"/>
      <c r="O21" s="263">
        <f t="shared" si="2"/>
        <v>73.5</v>
      </c>
      <c r="P21" s="287">
        <f t="shared" si="1"/>
        <v>0</v>
      </c>
      <c r="Q21" s="256"/>
      <c r="R21" s="288"/>
      <c r="S21" s="256"/>
    </row>
    <row r="22" spans="1:19" x14ac:dyDescent="0.4">
      <c r="A22" s="282"/>
      <c r="B22" s="260"/>
      <c r="C22" s="261"/>
      <c r="D22" s="263" t="s">
        <v>625</v>
      </c>
      <c r="E22" s="263">
        <v>1</v>
      </c>
      <c r="F22" s="259">
        <v>14</v>
      </c>
      <c r="G22" s="256"/>
      <c r="H22" s="289"/>
      <c r="I22" s="348">
        <v>0</v>
      </c>
      <c r="J22" s="348" t="s">
        <v>625</v>
      </c>
      <c r="K22" s="348">
        <v>0</v>
      </c>
      <c r="L22" s="348">
        <v>0</v>
      </c>
      <c r="M22" s="263" t="s">
        <v>623</v>
      </c>
      <c r="N22" s="263"/>
      <c r="O22" s="263">
        <f t="shared" si="2"/>
        <v>73.5</v>
      </c>
      <c r="P22" s="287">
        <f t="shared" si="1"/>
        <v>0</v>
      </c>
      <c r="Q22" s="256"/>
      <c r="R22" s="288"/>
      <c r="S22" s="256"/>
    </row>
    <row r="23" spans="1:19" x14ac:dyDescent="0.4">
      <c r="A23" s="282"/>
      <c r="B23" s="260"/>
      <c r="C23" s="261"/>
      <c r="D23" s="263" t="s">
        <v>626</v>
      </c>
      <c r="E23" s="263">
        <v>3</v>
      </c>
      <c r="F23" s="259">
        <v>14</v>
      </c>
      <c r="G23" s="256"/>
      <c r="H23" s="289"/>
      <c r="I23" s="348">
        <v>0</v>
      </c>
      <c r="J23" s="348" t="s">
        <v>626</v>
      </c>
      <c r="K23" s="348">
        <v>0</v>
      </c>
      <c r="L23" s="348">
        <v>0</v>
      </c>
      <c r="M23" s="263" t="s">
        <v>623</v>
      </c>
      <c r="N23" s="263"/>
      <c r="O23" s="263">
        <f t="shared" si="2"/>
        <v>73.5</v>
      </c>
      <c r="P23" s="287">
        <f t="shared" si="1"/>
        <v>0</v>
      </c>
      <c r="Q23" s="256"/>
      <c r="R23" s="288"/>
      <c r="S23" s="256"/>
    </row>
    <row r="24" spans="1:19" x14ac:dyDescent="0.4">
      <c r="A24" s="282"/>
      <c r="B24" s="260"/>
      <c r="C24" s="261"/>
      <c r="D24" s="263" t="s">
        <v>627</v>
      </c>
      <c r="E24" s="263">
        <v>3</v>
      </c>
      <c r="F24" s="259">
        <v>17</v>
      </c>
      <c r="G24" s="256"/>
      <c r="H24" s="289"/>
      <c r="I24" s="348">
        <v>0</v>
      </c>
      <c r="J24" s="348" t="s">
        <v>627</v>
      </c>
      <c r="K24" s="348">
        <v>0</v>
      </c>
      <c r="L24" s="348">
        <v>0</v>
      </c>
      <c r="M24" s="263" t="s">
        <v>623</v>
      </c>
      <c r="N24" s="263"/>
      <c r="O24" s="263">
        <f t="shared" si="2"/>
        <v>73.5</v>
      </c>
      <c r="P24" s="287">
        <f t="shared" si="1"/>
        <v>0</v>
      </c>
      <c r="Q24" s="256"/>
      <c r="R24" s="288"/>
      <c r="S24" s="256"/>
    </row>
    <row r="25" spans="1:19" x14ac:dyDescent="0.4">
      <c r="A25" s="282"/>
      <c r="B25" s="260"/>
      <c r="C25" s="261"/>
      <c r="D25" s="263" t="s">
        <v>628</v>
      </c>
      <c r="E25" s="263">
        <v>1</v>
      </c>
      <c r="F25" s="259">
        <v>14</v>
      </c>
      <c r="G25" s="256"/>
      <c r="H25" s="289"/>
      <c r="I25" s="348">
        <v>0</v>
      </c>
      <c r="J25" s="348" t="s">
        <v>628</v>
      </c>
      <c r="K25" s="348">
        <v>0</v>
      </c>
      <c r="L25" s="348">
        <v>0</v>
      </c>
      <c r="M25" s="263" t="s">
        <v>623</v>
      </c>
      <c r="N25" s="263"/>
      <c r="O25" s="263">
        <f t="shared" si="2"/>
        <v>73.5</v>
      </c>
      <c r="P25" s="287">
        <f t="shared" si="1"/>
        <v>0</v>
      </c>
      <c r="Q25" s="256"/>
      <c r="R25" s="288"/>
      <c r="S25" s="256"/>
    </row>
    <row r="26" spans="1:19" x14ac:dyDescent="0.4">
      <c r="A26" s="282"/>
      <c r="B26" s="260"/>
      <c r="C26" s="261"/>
      <c r="D26" s="263" t="s">
        <v>412</v>
      </c>
      <c r="E26" s="263">
        <v>1</v>
      </c>
      <c r="F26" s="259">
        <v>31</v>
      </c>
      <c r="G26" s="256"/>
      <c r="H26" s="289"/>
      <c r="I26" s="348">
        <v>0</v>
      </c>
      <c r="J26" s="348" t="s">
        <v>412</v>
      </c>
      <c r="K26" s="348">
        <v>0</v>
      </c>
      <c r="L26" s="348">
        <v>0</v>
      </c>
      <c r="M26" s="263" t="s">
        <v>623</v>
      </c>
      <c r="N26" s="263"/>
      <c r="O26" s="263">
        <f t="shared" si="2"/>
        <v>73.5</v>
      </c>
      <c r="P26" s="287">
        <f t="shared" si="1"/>
        <v>0</v>
      </c>
      <c r="Q26" s="256"/>
      <c r="R26" s="288"/>
      <c r="S26" s="256"/>
    </row>
    <row r="27" spans="1:19" x14ac:dyDescent="0.4">
      <c r="A27" s="282"/>
      <c r="B27" s="260"/>
      <c r="C27" s="261"/>
      <c r="D27" s="263" t="s">
        <v>629</v>
      </c>
      <c r="E27" s="263">
        <v>3</v>
      </c>
      <c r="F27" s="259">
        <v>14</v>
      </c>
      <c r="G27" s="256"/>
      <c r="H27" s="289"/>
      <c r="I27" s="348">
        <v>0</v>
      </c>
      <c r="J27" s="348" t="s">
        <v>629</v>
      </c>
      <c r="K27" s="348">
        <v>0</v>
      </c>
      <c r="L27" s="348">
        <v>0</v>
      </c>
      <c r="M27" s="263" t="s">
        <v>623</v>
      </c>
      <c r="N27" s="263"/>
      <c r="O27" s="263">
        <f t="shared" si="2"/>
        <v>73.5</v>
      </c>
      <c r="P27" s="287">
        <f t="shared" si="1"/>
        <v>0</v>
      </c>
      <c r="Q27" s="256"/>
      <c r="R27" s="288"/>
      <c r="S27" s="256"/>
    </row>
    <row r="28" spans="1:19" ht="19.2" customHeight="1" x14ac:dyDescent="0.4">
      <c r="A28" s="282"/>
      <c r="B28" s="260"/>
      <c r="C28" s="261"/>
      <c r="D28" s="263" t="s">
        <v>630</v>
      </c>
      <c r="E28" s="263">
        <v>1</v>
      </c>
      <c r="F28" s="259">
        <v>16</v>
      </c>
      <c r="G28" s="256"/>
      <c r="H28" s="289"/>
      <c r="I28" s="348">
        <v>0</v>
      </c>
      <c r="J28" s="348" t="s">
        <v>630</v>
      </c>
      <c r="K28" s="348">
        <v>0</v>
      </c>
      <c r="L28" s="348">
        <v>0</v>
      </c>
      <c r="M28" s="263" t="s">
        <v>623</v>
      </c>
      <c r="N28" s="263"/>
      <c r="O28" s="263">
        <f t="shared" si="2"/>
        <v>73.5</v>
      </c>
      <c r="P28" s="287">
        <f t="shared" si="1"/>
        <v>0</v>
      </c>
      <c r="Q28" s="256"/>
      <c r="R28" s="288"/>
      <c r="S28" s="256"/>
    </row>
    <row r="29" spans="1:19" ht="19.2" customHeight="1" x14ac:dyDescent="0.4">
      <c r="A29" s="282"/>
      <c r="B29" s="260"/>
      <c r="C29" s="261"/>
      <c r="D29" s="263"/>
      <c r="E29" s="263"/>
      <c r="F29" s="259"/>
      <c r="G29" s="256"/>
      <c r="H29" s="289"/>
      <c r="I29" s="348">
        <v>0</v>
      </c>
      <c r="J29" s="348">
        <v>0</v>
      </c>
      <c r="K29" s="348">
        <v>0</v>
      </c>
      <c r="L29" s="348">
        <v>0</v>
      </c>
      <c r="M29" s="263"/>
      <c r="N29" s="263"/>
      <c r="O29" s="263"/>
      <c r="P29" s="287"/>
      <c r="Q29" s="256"/>
      <c r="R29" s="288"/>
      <c r="S29" s="256"/>
    </row>
    <row r="30" spans="1:19" x14ac:dyDescent="0.4">
      <c r="A30" s="282"/>
      <c r="B30" s="260"/>
      <c r="C30" s="261" t="s">
        <v>631</v>
      </c>
      <c r="D30" s="263" t="s">
        <v>632</v>
      </c>
      <c r="E30" s="263">
        <v>1</v>
      </c>
      <c r="F30" s="259">
        <v>1</v>
      </c>
      <c r="G30" s="256"/>
      <c r="H30" s="265" t="str">
        <f>C30</f>
        <v>주사료</v>
      </c>
      <c r="I30" s="349" t="s">
        <v>633</v>
      </c>
      <c r="J30" s="349" t="s">
        <v>634</v>
      </c>
      <c r="K30" s="348">
        <v>1</v>
      </c>
      <c r="L30" s="348">
        <v>1</v>
      </c>
      <c r="M30" s="263" t="s">
        <v>635</v>
      </c>
      <c r="N30" s="263">
        <v>38.58</v>
      </c>
      <c r="O30" s="263">
        <f>O28</f>
        <v>73.5</v>
      </c>
      <c r="P30" s="287">
        <f t="shared" si="1"/>
        <v>2835.6299999999997</v>
      </c>
      <c r="Q30" s="256"/>
      <c r="R30" s="288"/>
      <c r="S30" s="256"/>
    </row>
    <row r="31" spans="1:19" x14ac:dyDescent="0.4">
      <c r="A31" s="282"/>
      <c r="B31" s="260"/>
      <c r="C31" s="261"/>
      <c r="D31" s="263" t="s">
        <v>415</v>
      </c>
      <c r="E31" s="263">
        <v>1</v>
      </c>
      <c r="F31" s="259">
        <v>1</v>
      </c>
      <c r="G31" s="256"/>
      <c r="H31" s="289"/>
      <c r="I31" s="350" t="s">
        <v>416</v>
      </c>
      <c r="J31" s="350" t="s">
        <v>417</v>
      </c>
      <c r="K31" s="348">
        <v>1</v>
      </c>
      <c r="L31" s="348">
        <v>1</v>
      </c>
      <c r="M31" s="263" t="s">
        <v>3</v>
      </c>
      <c r="N31" s="263">
        <v>14.7</v>
      </c>
      <c r="O31" s="263">
        <f t="shared" si="2"/>
        <v>73.5</v>
      </c>
      <c r="P31" s="287">
        <f t="shared" si="1"/>
        <v>1080.45</v>
      </c>
      <c r="Q31" s="256"/>
      <c r="R31" s="288"/>
      <c r="S31" s="256"/>
    </row>
    <row r="32" spans="1:19" x14ac:dyDescent="0.4">
      <c r="A32" s="282"/>
      <c r="B32" s="260"/>
      <c r="C32" s="261"/>
      <c r="D32" s="258"/>
      <c r="E32" s="257"/>
      <c r="F32" s="280"/>
      <c r="G32" s="256"/>
      <c r="H32" s="289"/>
      <c r="I32" s="349">
        <v>678900040</v>
      </c>
      <c r="J32" s="350" t="s">
        <v>636</v>
      </c>
      <c r="K32" s="348">
        <v>1</v>
      </c>
      <c r="L32" s="348">
        <v>1</v>
      </c>
      <c r="M32" s="263" t="s">
        <v>637</v>
      </c>
      <c r="N32" s="263">
        <v>1968</v>
      </c>
      <c r="O32" s="263">
        <v>1</v>
      </c>
      <c r="P32" s="351">
        <f t="shared" si="1"/>
        <v>1968</v>
      </c>
      <c r="Q32" s="256"/>
      <c r="R32" s="288"/>
      <c r="S32" s="256"/>
    </row>
    <row r="33" spans="1:19" x14ac:dyDescent="0.4">
      <c r="A33" s="282"/>
      <c r="B33" s="260"/>
      <c r="C33" s="261"/>
      <c r="D33" s="258"/>
      <c r="E33" s="257"/>
      <c r="F33" s="280"/>
      <c r="G33" s="256"/>
      <c r="H33" s="289"/>
      <c r="I33" s="349" t="s">
        <v>638</v>
      </c>
      <c r="J33" s="350" t="s">
        <v>639</v>
      </c>
      <c r="K33" s="348">
        <v>1</v>
      </c>
      <c r="L33" s="348">
        <v>1</v>
      </c>
      <c r="M33" s="263" t="s">
        <v>637</v>
      </c>
      <c r="N33" s="263">
        <v>1000</v>
      </c>
      <c r="O33" s="263">
        <v>1</v>
      </c>
      <c r="P33" s="351">
        <f t="shared" si="1"/>
        <v>1000</v>
      </c>
      <c r="Q33" s="256"/>
      <c r="R33" s="288"/>
      <c r="S33" s="256"/>
    </row>
    <row r="34" spans="1:19" x14ac:dyDescent="0.4">
      <c r="A34" s="282"/>
      <c r="B34" s="260"/>
      <c r="C34" s="261"/>
      <c r="D34" s="258"/>
      <c r="E34" s="257"/>
      <c r="F34" s="280"/>
      <c r="G34" s="256"/>
      <c r="H34" s="289"/>
      <c r="I34" s="283"/>
      <c r="J34" s="237"/>
      <c r="K34" s="290"/>
      <c r="L34" s="291"/>
      <c r="M34" s="266"/>
      <c r="N34" s="286"/>
      <c r="O34" s="263">
        <f>O31</f>
        <v>73.5</v>
      </c>
      <c r="P34" s="287">
        <f t="shared" si="1"/>
        <v>0</v>
      </c>
      <c r="Q34" s="256"/>
      <c r="R34" s="288"/>
      <c r="S34" s="256"/>
    </row>
    <row r="35" spans="1:19" x14ac:dyDescent="0.4">
      <c r="A35" s="282"/>
      <c r="B35" s="260"/>
      <c r="C35" s="261" t="s">
        <v>640</v>
      </c>
      <c r="D35" s="258"/>
      <c r="E35" s="257"/>
      <c r="F35" s="280"/>
      <c r="G35" s="256"/>
      <c r="H35" s="265" t="str">
        <f>C35</f>
        <v>처치및 수술료</v>
      </c>
      <c r="I35" s="266"/>
      <c r="J35" s="237">
        <f t="shared" ref="J35:L38" si="3">D35</f>
        <v>0</v>
      </c>
      <c r="K35" s="290">
        <f t="shared" si="3"/>
        <v>0</v>
      </c>
      <c r="L35" s="291">
        <f t="shared" si="3"/>
        <v>0</v>
      </c>
      <c r="M35" s="266"/>
      <c r="N35" s="286"/>
      <c r="O35" s="263">
        <f>O34</f>
        <v>73.5</v>
      </c>
      <c r="P35" s="287">
        <f t="shared" si="1"/>
        <v>0</v>
      </c>
      <c r="Q35" s="256"/>
      <c r="R35" s="288"/>
      <c r="S35" s="256"/>
    </row>
    <row r="36" spans="1:19" x14ac:dyDescent="0.4">
      <c r="A36" s="282"/>
      <c r="B36" s="260"/>
      <c r="C36" s="261"/>
      <c r="D36" s="258"/>
      <c r="E36" s="257"/>
      <c r="F36" s="280"/>
      <c r="G36" s="256"/>
      <c r="H36" s="289"/>
      <c r="I36" s="283"/>
      <c r="J36" s="237">
        <f t="shared" si="3"/>
        <v>0</v>
      </c>
      <c r="K36" s="290">
        <f t="shared" si="3"/>
        <v>0</v>
      </c>
      <c r="L36" s="291">
        <f t="shared" si="3"/>
        <v>0</v>
      </c>
      <c r="M36" s="266"/>
      <c r="N36" s="286"/>
      <c r="O36" s="263">
        <f>O35</f>
        <v>73.5</v>
      </c>
      <c r="P36" s="287">
        <f t="shared" si="1"/>
        <v>0</v>
      </c>
      <c r="Q36" s="256"/>
      <c r="R36" s="288"/>
      <c r="S36" s="256"/>
    </row>
    <row r="37" spans="1:19" x14ac:dyDescent="0.4">
      <c r="A37" s="282"/>
      <c r="B37" s="260"/>
      <c r="C37" s="261" t="s">
        <v>641</v>
      </c>
      <c r="D37" s="258"/>
      <c r="E37" s="257"/>
      <c r="F37" s="280"/>
      <c r="G37" s="256"/>
      <c r="H37" s="265" t="str">
        <f>C37</f>
        <v>검사료</v>
      </c>
      <c r="I37" s="266"/>
      <c r="J37" s="237">
        <f t="shared" si="3"/>
        <v>0</v>
      </c>
      <c r="K37" s="290">
        <f t="shared" si="3"/>
        <v>0</v>
      </c>
      <c r="L37" s="291">
        <f t="shared" si="3"/>
        <v>0</v>
      </c>
      <c r="M37" s="266"/>
      <c r="N37" s="286"/>
      <c r="O37" s="263">
        <f t="shared" ref="O37:O38" si="4">O34</f>
        <v>73.5</v>
      </c>
      <c r="P37" s="287">
        <f t="shared" si="1"/>
        <v>0</v>
      </c>
      <c r="Q37" s="256"/>
      <c r="R37" s="288"/>
      <c r="S37" s="256"/>
    </row>
    <row r="38" spans="1:19" ht="18" thickBot="1" x14ac:dyDescent="0.45">
      <c r="A38" s="256"/>
      <c r="B38" s="260"/>
      <c r="C38" s="246"/>
      <c r="D38" s="293"/>
      <c r="E38" s="270"/>
      <c r="F38" s="307"/>
      <c r="G38" s="256"/>
      <c r="H38" s="297"/>
      <c r="I38" s="308"/>
      <c r="J38" s="309">
        <f t="shared" si="3"/>
        <v>0</v>
      </c>
      <c r="K38" s="299">
        <f t="shared" si="3"/>
        <v>0</v>
      </c>
      <c r="L38" s="300">
        <f t="shared" si="3"/>
        <v>0</v>
      </c>
      <c r="M38" s="273"/>
      <c r="N38" s="301"/>
      <c r="O38" s="263">
        <f t="shared" si="4"/>
        <v>73.5</v>
      </c>
      <c r="P38" s="287">
        <f t="shared" si="1"/>
        <v>0</v>
      </c>
      <c r="Q38" s="256"/>
      <c r="R38" s="288"/>
      <c r="S38" s="256"/>
    </row>
    <row r="39" spans="1:19" x14ac:dyDescent="0.4">
      <c r="Q39" s="256"/>
      <c r="R39" s="256"/>
      <c r="S39" s="256"/>
    </row>
    <row r="40" spans="1:19" x14ac:dyDescent="0.4">
      <c r="Q40" s="256"/>
      <c r="R40" s="256"/>
      <c r="S40" s="256"/>
    </row>
    <row r="41" spans="1:19" x14ac:dyDescent="0.4">
      <c r="Q41" s="256"/>
      <c r="R41" s="256"/>
      <c r="S41" s="256"/>
    </row>
    <row r="42" spans="1:19" x14ac:dyDescent="0.4">
      <c r="Q42" s="256"/>
      <c r="R42" s="256"/>
      <c r="S42" s="256"/>
    </row>
    <row r="43" spans="1:19" x14ac:dyDescent="0.4">
      <c r="Q43" s="256"/>
      <c r="R43" s="256"/>
      <c r="S43" s="256"/>
    </row>
    <row r="44" spans="1:19" x14ac:dyDescent="0.4">
      <c r="Q44" s="256"/>
      <c r="R44" s="256"/>
      <c r="S44" s="256"/>
    </row>
    <row r="45" spans="1:19" x14ac:dyDescent="0.4">
      <c r="Q45" s="256"/>
      <c r="R45" s="256"/>
      <c r="S45" s="256"/>
    </row>
    <row r="46" spans="1:19" x14ac:dyDescent="0.4">
      <c r="Q46" s="256"/>
      <c r="R46" s="256"/>
      <c r="S46" s="256"/>
    </row>
    <row r="47" spans="1:19" x14ac:dyDescent="0.4">
      <c r="Q47" s="256"/>
      <c r="R47" s="256"/>
      <c r="S47" s="256"/>
    </row>
    <row r="48" spans="1:19" x14ac:dyDescent="0.4">
      <c r="Q48" s="256"/>
      <c r="R48" s="256"/>
      <c r="S48" s="256"/>
    </row>
    <row r="49" spans="17:19" x14ac:dyDescent="0.4">
      <c r="Q49" s="256"/>
      <c r="R49" s="256"/>
      <c r="S49" s="256"/>
    </row>
    <row r="50" spans="17:19" x14ac:dyDescent="0.4">
      <c r="Q50" s="256"/>
      <c r="R50" s="256"/>
      <c r="S50" s="256"/>
    </row>
    <row r="51" spans="17:19" x14ac:dyDescent="0.4">
      <c r="Q51" s="256"/>
      <c r="R51" s="256"/>
      <c r="S51" s="256"/>
    </row>
    <row r="52" spans="17:19" x14ac:dyDescent="0.4">
      <c r="Q52" s="256"/>
      <c r="R52" s="256"/>
      <c r="S52" s="256"/>
    </row>
    <row r="53" spans="17:19" x14ac:dyDescent="0.4">
      <c r="Q53" s="256"/>
      <c r="R53" s="256"/>
      <c r="S53" s="256"/>
    </row>
    <row r="54" spans="17:19" x14ac:dyDescent="0.4">
      <c r="Q54" s="256"/>
      <c r="R54" s="256"/>
      <c r="S54" s="256"/>
    </row>
    <row r="55" spans="17:19" x14ac:dyDescent="0.4">
      <c r="Q55" s="256"/>
      <c r="R55" s="256"/>
      <c r="S55" s="256"/>
    </row>
    <row r="56" spans="17:19" x14ac:dyDescent="0.4">
      <c r="Q56" s="256"/>
      <c r="R56" s="256"/>
      <c r="S56" s="256"/>
    </row>
  </sheetData>
  <mergeCells count="4">
    <mergeCell ref="A9:E9"/>
    <mergeCell ref="G9:L9"/>
    <mergeCell ref="C16:F16"/>
    <mergeCell ref="H16:L16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7"/>
  <sheetViews>
    <sheetView topLeftCell="A25" workbookViewId="0">
      <selection activeCell="AI16" sqref="AI16"/>
    </sheetView>
  </sheetViews>
  <sheetFormatPr defaultColWidth="7.3984375" defaultRowHeight="15.6" x14ac:dyDescent="0.4"/>
  <cols>
    <col min="1" max="1" width="8.5" style="3" customWidth="1"/>
    <col min="2" max="2" width="8.59765625" style="3" customWidth="1"/>
    <col min="3" max="3" width="7.19921875" style="3" customWidth="1"/>
    <col min="4" max="4" width="5.09765625" style="3" customWidth="1"/>
    <col min="5" max="5" width="9.19921875" style="3" customWidth="1"/>
    <col min="6" max="6" width="4.09765625" style="3" customWidth="1"/>
    <col min="7" max="7" width="5.8984375" style="3" customWidth="1"/>
    <col min="8" max="8" width="3.8984375" style="3" customWidth="1"/>
    <col min="9" max="9" width="3" style="3" customWidth="1"/>
    <col min="10" max="10" width="6.69921875" style="3" customWidth="1"/>
    <col min="11" max="11" width="6.5" style="3" customWidth="1"/>
    <col min="12" max="12" width="4.69921875" style="3" customWidth="1"/>
    <col min="13" max="13" width="4.09765625" style="3" customWidth="1"/>
    <col min="14" max="14" width="5.69921875" style="3" customWidth="1"/>
    <col min="15" max="15" width="2.59765625" style="3" customWidth="1"/>
    <col min="16" max="17" width="4" style="3" hidden="1" customWidth="1"/>
    <col min="18" max="19" width="4" style="3" customWidth="1"/>
    <col min="20" max="20" width="3.3984375" style="3" customWidth="1"/>
    <col min="21" max="21" width="3" style="3" customWidth="1"/>
    <col min="22" max="22" width="6.19921875" style="3" customWidth="1"/>
    <col min="23" max="23" width="4.69921875" style="3" customWidth="1"/>
    <col min="24" max="24" width="4.8984375" style="3" customWidth="1"/>
    <col min="25" max="25" width="4.5" style="3" customWidth="1"/>
    <col min="26" max="26" width="5.09765625" style="3" customWidth="1"/>
    <col min="27" max="27" width="5.3984375" style="3" customWidth="1"/>
    <col min="28" max="28" width="7.8984375" style="3" customWidth="1"/>
    <col min="29" max="29" width="6.59765625" style="3" customWidth="1"/>
    <col min="30" max="34" width="1.8984375" style="3" customWidth="1"/>
    <col min="35" max="16384" width="7.3984375" style="3"/>
  </cols>
  <sheetData>
    <row r="1" spans="1:29" x14ac:dyDescent="0.4">
      <c r="A1" s="3" t="s">
        <v>0</v>
      </c>
      <c r="D1" s="3" t="s">
        <v>143</v>
      </c>
      <c r="E1" s="3">
        <v>5</v>
      </c>
      <c r="Y1" s="140" t="s">
        <v>97</v>
      </c>
      <c r="Z1" s="140"/>
      <c r="AA1" s="140"/>
    </row>
    <row r="2" spans="1:29" x14ac:dyDescent="0.4">
      <c r="A2" s="99" t="s">
        <v>1</v>
      </c>
      <c r="B2" s="101"/>
      <c r="C2" s="108" t="s">
        <v>64</v>
      </c>
      <c r="D2" s="108" t="s">
        <v>65</v>
      </c>
      <c r="E2" s="108">
        <v>0</v>
      </c>
      <c r="F2" s="108">
        <v>3</v>
      </c>
      <c r="G2" s="134" t="s">
        <v>62</v>
      </c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/>
      <c r="T2" s="120" t="s">
        <v>60</v>
      </c>
      <c r="U2" s="111"/>
      <c r="V2" s="111"/>
      <c r="W2" s="111"/>
      <c r="X2" s="111"/>
      <c r="Y2" s="111"/>
      <c r="Z2" s="111"/>
      <c r="AA2" s="121"/>
    </row>
    <row r="3" spans="1:29" x14ac:dyDescent="0.4">
      <c r="A3" s="105"/>
      <c r="B3" s="107"/>
      <c r="C3" s="108"/>
      <c r="D3" s="108"/>
      <c r="E3" s="108"/>
      <c r="F3" s="108"/>
      <c r="G3" s="137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9"/>
      <c r="T3" s="99" t="s">
        <v>2</v>
      </c>
      <c r="U3" s="101"/>
      <c r="V3" s="99" t="s">
        <v>158</v>
      </c>
      <c r="W3" s="100"/>
      <c r="X3" s="100"/>
      <c r="Y3" s="100"/>
      <c r="Z3" s="100"/>
      <c r="AA3" s="101"/>
    </row>
    <row r="4" spans="1:29" ht="17.399999999999999" x14ac:dyDescent="0.4">
      <c r="A4" s="157" t="s">
        <v>99</v>
      </c>
      <c r="B4" s="158"/>
      <c r="C4" s="120">
        <v>123456</v>
      </c>
      <c r="D4" s="111"/>
      <c r="E4" s="111"/>
      <c r="F4" s="121"/>
      <c r="G4" s="180" t="s">
        <v>41</v>
      </c>
      <c r="H4" s="180"/>
      <c r="I4" s="180"/>
      <c r="J4" s="180"/>
      <c r="K4" s="120"/>
      <c r="L4" s="111"/>
      <c r="M4" s="111"/>
      <c r="N4" s="111"/>
      <c r="O4" s="111"/>
      <c r="P4" s="111"/>
      <c r="Q4" s="111"/>
      <c r="R4" s="111"/>
      <c r="S4" s="121"/>
      <c r="T4" s="105"/>
      <c r="U4" s="107"/>
      <c r="V4" s="105"/>
      <c r="W4" s="106"/>
      <c r="X4" s="106"/>
      <c r="Y4" s="106"/>
      <c r="Z4" s="106"/>
      <c r="AA4" s="107"/>
    </row>
    <row r="5" spans="1:29" x14ac:dyDescent="0.4">
      <c r="A5" s="120" t="s">
        <v>66</v>
      </c>
      <c r="B5" s="121"/>
      <c r="C5" s="120" t="s">
        <v>156</v>
      </c>
      <c r="D5" s="111"/>
      <c r="E5" s="111"/>
      <c r="F5" s="121"/>
      <c r="G5" s="120" t="s">
        <v>77</v>
      </c>
      <c r="H5" s="111"/>
      <c r="I5" s="111"/>
      <c r="J5" s="121"/>
      <c r="K5" s="120"/>
      <c r="L5" s="111"/>
      <c r="M5" s="111"/>
      <c r="N5" s="111"/>
      <c r="O5" s="111"/>
      <c r="P5" s="111"/>
      <c r="Q5" s="111"/>
      <c r="R5" s="111"/>
      <c r="S5" s="121"/>
      <c r="T5" s="99" t="s">
        <v>3</v>
      </c>
      <c r="U5" s="101"/>
      <c r="V5" s="99" t="s">
        <v>190</v>
      </c>
      <c r="W5" s="100"/>
      <c r="X5" s="100"/>
      <c r="Y5" s="100"/>
      <c r="Z5" s="100"/>
      <c r="AA5" s="101"/>
    </row>
    <row r="6" spans="1:29" x14ac:dyDescent="0.4">
      <c r="A6" s="120" t="s">
        <v>4</v>
      </c>
      <c r="B6" s="121"/>
      <c r="C6" s="120" t="s">
        <v>157</v>
      </c>
      <c r="D6" s="111"/>
      <c r="E6" s="111"/>
      <c r="F6" s="121"/>
      <c r="G6" s="120"/>
      <c r="H6" s="111"/>
      <c r="I6" s="111"/>
      <c r="J6" s="121"/>
      <c r="K6" s="5" t="s">
        <v>55</v>
      </c>
      <c r="L6" s="120"/>
      <c r="M6" s="111"/>
      <c r="N6" s="111"/>
      <c r="O6" s="111"/>
      <c r="P6" s="111"/>
      <c r="Q6" s="111"/>
      <c r="R6" s="111"/>
      <c r="S6" s="121"/>
      <c r="T6" s="105"/>
      <c r="U6" s="107"/>
      <c r="V6" s="105"/>
      <c r="W6" s="106"/>
      <c r="X6" s="106"/>
      <c r="Y6" s="106"/>
      <c r="Z6" s="106"/>
      <c r="AA6" s="107"/>
    </row>
    <row r="7" spans="1:29" x14ac:dyDescent="0.4">
      <c r="A7" s="120" t="s">
        <v>67</v>
      </c>
      <c r="B7" s="111"/>
      <c r="C7" s="111"/>
      <c r="D7" s="111"/>
      <c r="E7" s="111"/>
      <c r="F7" s="121"/>
      <c r="G7" s="122" t="s">
        <v>42</v>
      </c>
      <c r="H7" s="123"/>
      <c r="I7" s="124"/>
      <c r="J7" s="68" t="s">
        <v>45</v>
      </c>
      <c r="K7" s="53" t="s">
        <v>54</v>
      </c>
      <c r="L7" s="122" t="s">
        <v>56</v>
      </c>
      <c r="M7" s="124"/>
      <c r="N7" s="122" t="s">
        <v>57</v>
      </c>
      <c r="O7" s="124"/>
      <c r="P7" s="122" t="s">
        <v>100</v>
      </c>
      <c r="Q7" s="123"/>
      <c r="R7" s="122" t="s">
        <v>101</v>
      </c>
      <c r="S7" s="124"/>
      <c r="T7" s="223" t="s">
        <v>102</v>
      </c>
      <c r="U7" s="224"/>
      <c r="V7" s="186" t="s">
        <v>179</v>
      </c>
      <c r="W7" s="186"/>
      <c r="X7" s="186"/>
      <c r="Y7" s="122" t="s">
        <v>61</v>
      </c>
      <c r="Z7" s="123"/>
      <c r="AA7" s="124"/>
    </row>
    <row r="8" spans="1:29" x14ac:dyDescent="0.4">
      <c r="A8" s="99" t="s">
        <v>194</v>
      </c>
      <c r="B8" s="100"/>
      <c r="C8" s="100"/>
      <c r="D8" s="100"/>
      <c r="E8" s="100"/>
      <c r="F8" s="101"/>
      <c r="G8" s="120" t="s">
        <v>193</v>
      </c>
      <c r="H8" s="111"/>
      <c r="I8" s="121"/>
      <c r="J8" s="4"/>
      <c r="K8" s="4"/>
      <c r="L8" s="120"/>
      <c r="M8" s="121"/>
      <c r="N8" s="120"/>
      <c r="O8" s="121"/>
      <c r="P8" s="120">
        <v>12345</v>
      </c>
      <c r="Q8" s="121"/>
      <c r="R8" s="120"/>
      <c r="S8" s="121"/>
      <c r="T8" s="195">
        <v>20180327</v>
      </c>
      <c r="U8" s="196"/>
      <c r="V8" s="120">
        <v>4</v>
      </c>
      <c r="W8" s="121"/>
      <c r="X8" s="67" t="s">
        <v>35</v>
      </c>
      <c r="Y8" s="125" t="s">
        <v>166</v>
      </c>
      <c r="Z8" s="126"/>
      <c r="AA8" s="127"/>
    </row>
    <row r="9" spans="1:29" x14ac:dyDescent="0.4">
      <c r="A9" s="120" t="s">
        <v>195</v>
      </c>
      <c r="B9" s="111"/>
      <c r="C9" s="111"/>
      <c r="D9" s="111"/>
      <c r="E9" s="111"/>
      <c r="F9" s="121"/>
      <c r="G9" s="120" t="s">
        <v>191</v>
      </c>
      <c r="H9" s="111"/>
      <c r="I9" s="121"/>
      <c r="J9" s="4"/>
      <c r="K9" s="4"/>
      <c r="L9" s="120"/>
      <c r="M9" s="121"/>
      <c r="N9" s="120"/>
      <c r="O9" s="121"/>
      <c r="P9" s="120"/>
      <c r="Q9" s="121"/>
      <c r="R9" s="120"/>
      <c r="S9" s="121"/>
      <c r="T9" s="120"/>
      <c r="U9" s="121"/>
      <c r="V9" s="120">
        <v>4</v>
      </c>
      <c r="W9" s="121"/>
      <c r="X9" s="67" t="s">
        <v>35</v>
      </c>
      <c r="Y9" s="128"/>
      <c r="Z9" s="129"/>
      <c r="AA9" s="130"/>
    </row>
    <row r="10" spans="1:29" x14ac:dyDescent="0.4">
      <c r="A10" s="120" t="s">
        <v>196</v>
      </c>
      <c r="B10" s="111"/>
      <c r="C10" s="111"/>
      <c r="D10" s="111"/>
      <c r="E10" s="111"/>
      <c r="F10" s="121"/>
      <c r="G10" s="120" t="s">
        <v>192</v>
      </c>
      <c r="H10" s="111"/>
      <c r="I10" s="121"/>
      <c r="J10" s="4"/>
      <c r="K10" s="4"/>
      <c r="L10" s="120"/>
      <c r="M10" s="121"/>
      <c r="N10" s="120"/>
      <c r="O10" s="121"/>
      <c r="P10" s="120"/>
      <c r="Q10" s="121"/>
      <c r="R10" s="120"/>
      <c r="S10" s="121"/>
      <c r="T10" s="120"/>
      <c r="U10" s="121"/>
      <c r="V10" s="120">
        <v>4</v>
      </c>
      <c r="W10" s="121"/>
      <c r="X10" s="67" t="s">
        <v>35</v>
      </c>
      <c r="Y10" s="128"/>
      <c r="Z10" s="129"/>
      <c r="AA10" s="130"/>
    </row>
    <row r="11" spans="1:29" x14ac:dyDescent="0.4">
      <c r="A11" s="120"/>
      <c r="B11" s="111"/>
      <c r="C11" s="111"/>
      <c r="D11" s="111"/>
      <c r="E11" s="111"/>
      <c r="F11" s="121"/>
      <c r="G11" s="120"/>
      <c r="H11" s="111"/>
      <c r="I11" s="121"/>
      <c r="J11" s="4"/>
      <c r="K11" s="4"/>
      <c r="L11" s="120"/>
      <c r="M11" s="121"/>
      <c r="N11" s="120"/>
      <c r="O11" s="121"/>
      <c r="P11" s="66"/>
      <c r="Q11" s="66"/>
      <c r="R11" s="120"/>
      <c r="S11" s="121"/>
      <c r="T11" s="120"/>
      <c r="U11" s="121"/>
      <c r="V11" s="120"/>
      <c r="W11" s="121"/>
      <c r="X11" s="67" t="s">
        <v>35</v>
      </c>
      <c r="Y11" s="131"/>
      <c r="Z11" s="132"/>
      <c r="AA11" s="133"/>
    </row>
    <row r="12" spans="1:29" x14ac:dyDescent="0.4">
      <c r="A12" s="171" t="s">
        <v>93</v>
      </c>
      <c r="B12" s="172"/>
      <c r="C12" s="67">
        <v>1</v>
      </c>
      <c r="D12" s="67" t="s">
        <v>94</v>
      </c>
      <c r="E12" s="66" t="s">
        <v>95</v>
      </c>
      <c r="F12" s="120" t="s">
        <v>167</v>
      </c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21"/>
    </row>
    <row r="13" spans="1:29" x14ac:dyDescent="0.4">
      <c r="A13" s="99" t="s">
        <v>34</v>
      </c>
      <c r="B13" s="100"/>
      <c r="C13" s="100"/>
      <c r="D13" s="101"/>
      <c r="E13" s="156" t="s">
        <v>104</v>
      </c>
      <c r="F13" s="147"/>
      <c r="G13" s="180" t="s">
        <v>40</v>
      </c>
      <c r="H13" s="180"/>
      <c r="I13" s="180"/>
      <c r="J13" s="105" t="s">
        <v>105</v>
      </c>
      <c r="K13" s="107"/>
      <c r="L13" s="171" t="s">
        <v>142</v>
      </c>
      <c r="M13" s="172"/>
      <c r="N13" s="172"/>
      <c r="O13" s="172"/>
      <c r="P13" s="172"/>
      <c r="Q13" s="172"/>
      <c r="R13" s="172"/>
      <c r="S13" s="193"/>
      <c r="T13" s="197" t="s">
        <v>78</v>
      </c>
      <c r="U13" s="198"/>
      <c r="V13" s="146">
        <v>21</v>
      </c>
      <c r="W13" s="191" t="s">
        <v>106</v>
      </c>
      <c r="X13" s="146">
        <v>1</v>
      </c>
      <c r="Y13" s="189" t="s">
        <v>90</v>
      </c>
      <c r="Z13" s="99">
        <v>0</v>
      </c>
      <c r="AA13" s="101"/>
      <c r="AB13" s="3">
        <v>2018</v>
      </c>
    </row>
    <row r="14" spans="1:29" x14ac:dyDescent="0.4">
      <c r="A14" s="105"/>
      <c r="B14" s="106"/>
      <c r="C14" s="106"/>
      <c r="D14" s="107"/>
      <c r="E14" s="156"/>
      <c r="F14" s="156"/>
      <c r="G14" s="108"/>
      <c r="H14" s="108"/>
      <c r="I14" s="108"/>
      <c r="J14" s="120" t="s">
        <v>46</v>
      </c>
      <c r="K14" s="121"/>
      <c r="L14" s="171" t="s">
        <v>142</v>
      </c>
      <c r="M14" s="172"/>
      <c r="N14" s="172"/>
      <c r="O14" s="172"/>
      <c r="P14" s="172"/>
      <c r="Q14" s="172"/>
      <c r="R14" s="172"/>
      <c r="S14" s="193"/>
      <c r="T14" s="199"/>
      <c r="U14" s="200"/>
      <c r="V14" s="147"/>
      <c r="W14" s="192"/>
      <c r="X14" s="147"/>
      <c r="Y14" s="190"/>
      <c r="Z14" s="105"/>
      <c r="AA14" s="107"/>
      <c r="AB14" s="3" t="s">
        <v>154</v>
      </c>
      <c r="AC14" s="3">
        <v>81.400000000000006</v>
      </c>
    </row>
    <row r="15" spans="1:29" ht="21.6" x14ac:dyDescent="0.4">
      <c r="A15" s="145" t="s">
        <v>63</v>
      </c>
      <c r="B15" s="6" t="s">
        <v>5</v>
      </c>
      <c r="C15" s="30"/>
      <c r="D15" s="37" t="s">
        <v>36</v>
      </c>
      <c r="E15" s="22"/>
      <c r="F15" s="31" t="s">
        <v>39</v>
      </c>
      <c r="G15" s="1" t="s">
        <v>71</v>
      </c>
      <c r="H15" s="1"/>
      <c r="I15" s="31" t="s">
        <v>36</v>
      </c>
      <c r="J15" s="112" t="s">
        <v>70</v>
      </c>
      <c r="K15" s="113"/>
      <c r="L15" s="184" t="s">
        <v>98</v>
      </c>
      <c r="M15" s="225"/>
      <c r="N15" s="225"/>
      <c r="O15" s="185"/>
      <c r="P15" s="123"/>
      <c r="Q15" s="123"/>
      <c r="R15" s="123"/>
      <c r="S15" s="123"/>
      <c r="T15" s="187" t="s">
        <v>91</v>
      </c>
      <c r="U15" s="188"/>
      <c r="V15" s="69" t="s">
        <v>92</v>
      </c>
      <c r="W15" s="53" t="s">
        <v>59</v>
      </c>
      <c r="X15" s="122"/>
      <c r="Y15" s="123"/>
      <c r="Z15" s="123"/>
      <c r="AA15" s="123"/>
      <c r="AB15" s="3" t="s">
        <v>155</v>
      </c>
      <c r="AC15" s="3">
        <v>73.5</v>
      </c>
    </row>
    <row r="16" spans="1:29" ht="25.2" x14ac:dyDescent="0.4">
      <c r="A16" s="146"/>
      <c r="B16" s="6" t="s">
        <v>6</v>
      </c>
      <c r="C16" s="7">
        <v>1</v>
      </c>
      <c r="D16" s="37" t="s">
        <v>36</v>
      </c>
      <c r="E16" s="22">
        <f>X17</f>
        <v>16142</v>
      </c>
      <c r="F16" s="31" t="s">
        <v>39</v>
      </c>
      <c r="G16" s="1" t="s">
        <v>71</v>
      </c>
      <c r="H16" s="4"/>
      <c r="I16" s="31" t="s">
        <v>36</v>
      </c>
      <c r="J16" s="122" t="s">
        <v>47</v>
      </c>
      <c r="K16" s="124"/>
      <c r="L16" s="202" t="s">
        <v>58</v>
      </c>
      <c r="M16" s="203"/>
      <c r="N16" s="203"/>
      <c r="O16" s="203"/>
      <c r="P16" s="156" t="s">
        <v>107</v>
      </c>
      <c r="Q16" s="156"/>
      <c r="R16" s="156" t="s">
        <v>108</v>
      </c>
      <c r="S16" s="156"/>
      <c r="T16" s="194" t="s">
        <v>153</v>
      </c>
      <c r="U16" s="194"/>
      <c r="V16" s="78" t="s">
        <v>109</v>
      </c>
      <c r="W16" s="57" t="s">
        <v>110</v>
      </c>
      <c r="X16" s="112" t="s">
        <v>111</v>
      </c>
      <c r="Y16" s="113"/>
      <c r="Z16" s="1" t="s">
        <v>100</v>
      </c>
      <c r="AA16" s="1" t="s">
        <v>101</v>
      </c>
      <c r="AB16" s="3" t="s">
        <v>75</v>
      </c>
      <c r="AC16" s="3" t="s">
        <v>74</v>
      </c>
    </row>
    <row r="17" spans="1:29" x14ac:dyDescent="0.4">
      <c r="A17" s="146"/>
      <c r="B17" s="165" t="s">
        <v>7</v>
      </c>
      <c r="C17" s="166"/>
      <c r="D17" s="167"/>
      <c r="E17" s="52">
        <f>X18</f>
        <v>190</v>
      </c>
      <c r="F17" s="32" t="s">
        <v>39</v>
      </c>
      <c r="G17" s="99"/>
      <c r="H17" s="100"/>
      <c r="I17" s="101"/>
      <c r="J17" s="109" t="s">
        <v>197</v>
      </c>
      <c r="K17" s="109"/>
      <c r="L17" s="109" t="s">
        <v>201</v>
      </c>
      <c r="M17" s="109"/>
      <c r="N17" s="109"/>
      <c r="O17" s="109"/>
      <c r="P17" s="109"/>
      <c r="Q17" s="109"/>
      <c r="R17" s="109">
        <f>ROUND(AB17*AC17,0)</f>
        <v>16142</v>
      </c>
      <c r="S17" s="109"/>
      <c r="T17" s="109">
        <v>1</v>
      </c>
      <c r="U17" s="109"/>
      <c r="V17" s="79">
        <v>1</v>
      </c>
      <c r="W17" s="79">
        <v>1</v>
      </c>
      <c r="X17" s="109">
        <f>R17*T17*V17*W17</f>
        <v>16142</v>
      </c>
      <c r="Y17" s="109"/>
      <c r="Z17" s="79"/>
      <c r="AA17" s="80"/>
      <c r="AB17" s="3">
        <v>198.31</v>
      </c>
      <c r="AC17" s="3">
        <v>81.400000000000006</v>
      </c>
    </row>
    <row r="18" spans="1:29" x14ac:dyDescent="0.4">
      <c r="A18" s="146"/>
      <c r="B18" s="168" t="s">
        <v>8</v>
      </c>
      <c r="C18" s="169"/>
      <c r="D18" s="170"/>
      <c r="E18" s="10"/>
      <c r="F18" s="33" t="s">
        <v>39</v>
      </c>
      <c r="G18" s="102"/>
      <c r="H18" s="103"/>
      <c r="I18" s="104"/>
      <c r="J18" s="109" t="s">
        <v>202</v>
      </c>
      <c r="K18" s="109"/>
      <c r="L18" s="109" t="s">
        <v>203</v>
      </c>
      <c r="M18" s="109"/>
      <c r="N18" s="109"/>
      <c r="O18" s="109"/>
      <c r="P18" s="109"/>
      <c r="Q18" s="109"/>
      <c r="R18" s="109">
        <f t="shared" ref="R18:R56" si="0">ROUND(AB18*AC18,0)</f>
        <v>190</v>
      </c>
      <c r="S18" s="109"/>
      <c r="T18" s="109">
        <v>1</v>
      </c>
      <c r="U18" s="109"/>
      <c r="V18" s="79">
        <v>1</v>
      </c>
      <c r="W18" s="79">
        <v>1</v>
      </c>
      <c r="X18" s="109">
        <f t="shared" ref="X18:X56" si="1">R18*T18*V18*W18</f>
        <v>190</v>
      </c>
      <c r="Y18" s="109"/>
      <c r="Z18" s="79"/>
      <c r="AA18" s="80"/>
      <c r="AB18" s="3">
        <v>2.34</v>
      </c>
      <c r="AC18" s="3">
        <f>AC17</f>
        <v>81.400000000000006</v>
      </c>
    </row>
    <row r="19" spans="1:29" x14ac:dyDescent="0.4">
      <c r="A19" s="146"/>
      <c r="B19" s="12" t="s">
        <v>9</v>
      </c>
      <c r="C19" s="13"/>
      <c r="D19" s="14"/>
      <c r="E19" s="10"/>
      <c r="F19" s="33" t="s">
        <v>39</v>
      </c>
      <c r="G19" s="102"/>
      <c r="H19" s="103"/>
      <c r="I19" s="104"/>
      <c r="J19" s="109" t="s">
        <v>198</v>
      </c>
      <c r="K19" s="109"/>
      <c r="L19" s="109" t="s">
        <v>204</v>
      </c>
      <c r="M19" s="109"/>
      <c r="N19" s="109"/>
      <c r="O19" s="109"/>
      <c r="P19" s="109"/>
      <c r="Q19" s="109"/>
      <c r="R19" s="109">
        <f t="shared" ref="R19" si="2">ROUND(AB19*AC19,0)</f>
        <v>3140</v>
      </c>
      <c r="S19" s="109"/>
      <c r="T19" s="109">
        <v>1</v>
      </c>
      <c r="U19" s="109"/>
      <c r="V19" s="79">
        <v>1</v>
      </c>
      <c r="W19" s="79">
        <v>1</v>
      </c>
      <c r="X19" s="109">
        <f t="shared" si="1"/>
        <v>3140</v>
      </c>
      <c r="Y19" s="109"/>
      <c r="Z19" s="79"/>
      <c r="AA19" s="80"/>
      <c r="AB19" s="3">
        <v>38.58</v>
      </c>
      <c r="AC19" s="3">
        <f t="shared" ref="AC19:AC56" si="3">AC18</f>
        <v>81.400000000000006</v>
      </c>
    </row>
    <row r="20" spans="1:29" x14ac:dyDescent="0.4">
      <c r="A20" s="147"/>
      <c r="B20" s="70" t="s">
        <v>69</v>
      </c>
      <c r="C20" s="7"/>
      <c r="D20" s="39" t="s">
        <v>36</v>
      </c>
      <c r="E20" s="12"/>
      <c r="F20" s="34" t="s">
        <v>39</v>
      </c>
      <c r="G20" s="105"/>
      <c r="H20" s="106"/>
      <c r="I20" s="107"/>
      <c r="J20" s="109" t="s">
        <v>199</v>
      </c>
      <c r="K20" s="109"/>
      <c r="L20" s="109" t="s">
        <v>205</v>
      </c>
      <c r="M20" s="109"/>
      <c r="N20" s="109"/>
      <c r="O20" s="109"/>
      <c r="P20" s="109"/>
      <c r="Q20" s="109"/>
      <c r="R20" s="109">
        <f t="shared" si="0"/>
        <v>1197</v>
      </c>
      <c r="S20" s="109"/>
      <c r="T20" s="109">
        <v>1</v>
      </c>
      <c r="U20" s="109"/>
      <c r="V20" s="79">
        <v>1</v>
      </c>
      <c r="W20" s="79">
        <v>1</v>
      </c>
      <c r="X20" s="109">
        <f t="shared" si="1"/>
        <v>1197</v>
      </c>
      <c r="Y20" s="109"/>
      <c r="Z20" s="79"/>
      <c r="AA20" s="80"/>
      <c r="AB20" s="3">
        <v>14.7</v>
      </c>
      <c r="AC20" s="3">
        <f t="shared" si="3"/>
        <v>81.400000000000006</v>
      </c>
    </row>
    <row r="21" spans="1:29" x14ac:dyDescent="0.4">
      <c r="A21" s="178" t="s">
        <v>12</v>
      </c>
      <c r="B21" s="6" t="s">
        <v>10</v>
      </c>
      <c r="C21" s="7"/>
      <c r="D21" s="62" t="s">
        <v>37</v>
      </c>
      <c r="E21" s="60"/>
      <c r="F21" s="35" t="s">
        <v>39</v>
      </c>
      <c r="G21" s="99"/>
      <c r="H21" s="100"/>
      <c r="I21" s="35" t="s">
        <v>39</v>
      </c>
      <c r="J21" s="109">
        <v>678900040</v>
      </c>
      <c r="K21" s="109"/>
      <c r="L21" s="109" t="s">
        <v>206</v>
      </c>
      <c r="M21" s="109"/>
      <c r="N21" s="109"/>
      <c r="O21" s="109"/>
      <c r="P21" s="109"/>
      <c r="Q21" s="109"/>
      <c r="R21" s="109">
        <v>1968</v>
      </c>
      <c r="S21" s="109"/>
      <c r="T21" s="109">
        <v>1</v>
      </c>
      <c r="U21" s="109"/>
      <c r="V21" s="79">
        <v>1</v>
      </c>
      <c r="W21" s="79">
        <v>1</v>
      </c>
      <c r="X21" s="109">
        <f t="shared" si="1"/>
        <v>1968</v>
      </c>
      <c r="Y21" s="109"/>
      <c r="Z21" s="79"/>
      <c r="AA21" s="80"/>
      <c r="AC21" s="3">
        <f t="shared" si="3"/>
        <v>81.400000000000006</v>
      </c>
    </row>
    <row r="22" spans="1:29" x14ac:dyDescent="0.4">
      <c r="A22" s="179"/>
      <c r="B22" s="6" t="s">
        <v>11</v>
      </c>
      <c r="C22" s="7"/>
      <c r="D22" s="62" t="s">
        <v>37</v>
      </c>
      <c r="E22" s="12"/>
      <c r="F22" s="36" t="s">
        <v>39</v>
      </c>
      <c r="G22" s="105"/>
      <c r="H22" s="106"/>
      <c r="I22" s="36" t="s">
        <v>39</v>
      </c>
      <c r="J22" s="109" t="s">
        <v>200</v>
      </c>
      <c r="K22" s="109"/>
      <c r="L22" s="109" t="s">
        <v>207</v>
      </c>
      <c r="M22" s="109"/>
      <c r="N22" s="109"/>
      <c r="O22" s="109"/>
      <c r="P22" s="109"/>
      <c r="Q22" s="109"/>
      <c r="R22" s="109">
        <v>1000</v>
      </c>
      <c r="S22" s="109"/>
      <c r="T22" s="109">
        <v>1</v>
      </c>
      <c r="U22" s="109"/>
      <c r="V22" s="79">
        <v>1</v>
      </c>
      <c r="W22" s="79">
        <v>1</v>
      </c>
      <c r="X22" s="109">
        <f t="shared" si="1"/>
        <v>1000</v>
      </c>
      <c r="Y22" s="109"/>
      <c r="Z22" s="79"/>
      <c r="AA22" s="80"/>
      <c r="AC22" s="3">
        <f t="shared" si="3"/>
        <v>81.400000000000006</v>
      </c>
    </row>
    <row r="23" spans="1:29" x14ac:dyDescent="0.4">
      <c r="A23" s="180"/>
      <c r="B23" s="60" t="s">
        <v>13</v>
      </c>
      <c r="C23" s="61"/>
      <c r="D23" s="41" t="s">
        <v>36</v>
      </c>
      <c r="E23" s="6"/>
      <c r="F23" s="37"/>
      <c r="G23" s="120"/>
      <c r="H23" s="111"/>
      <c r="I23" s="37"/>
      <c r="J23" s="109"/>
      <c r="K23" s="109"/>
      <c r="L23" s="109"/>
      <c r="M23" s="109"/>
      <c r="N23" s="109"/>
      <c r="O23" s="109"/>
      <c r="P23" s="109"/>
      <c r="Q23" s="109"/>
      <c r="R23" s="109">
        <f t="shared" si="0"/>
        <v>0</v>
      </c>
      <c r="S23" s="109"/>
      <c r="T23" s="109">
        <v>1</v>
      </c>
      <c r="U23" s="109"/>
      <c r="V23" s="79">
        <v>1</v>
      </c>
      <c r="W23" s="79">
        <v>1</v>
      </c>
      <c r="X23" s="109">
        <f t="shared" si="1"/>
        <v>0</v>
      </c>
      <c r="Y23" s="109"/>
      <c r="Z23" s="79"/>
      <c r="AA23" s="80"/>
      <c r="AC23" s="3">
        <f t="shared" si="3"/>
        <v>81.400000000000006</v>
      </c>
    </row>
    <row r="24" spans="1:29" x14ac:dyDescent="0.4">
      <c r="A24" s="178" t="s">
        <v>19</v>
      </c>
      <c r="B24" s="2" t="s">
        <v>68</v>
      </c>
      <c r="C24" s="61">
        <v>1</v>
      </c>
      <c r="D24" s="41" t="s">
        <v>35</v>
      </c>
      <c r="E24" s="52">
        <f>X22</f>
        <v>1000</v>
      </c>
      <c r="F24" s="35" t="s">
        <v>39</v>
      </c>
      <c r="G24" s="226">
        <f>X20</f>
        <v>1197</v>
      </c>
      <c r="H24" s="100"/>
      <c r="I24" s="35" t="s">
        <v>39</v>
      </c>
      <c r="J24" s="109"/>
      <c r="K24" s="109"/>
      <c r="L24" s="109"/>
      <c r="M24" s="109"/>
      <c r="N24" s="109"/>
      <c r="O24" s="109"/>
      <c r="P24" s="109"/>
      <c r="Q24" s="109"/>
      <c r="R24" s="109">
        <f t="shared" si="0"/>
        <v>0</v>
      </c>
      <c r="S24" s="109"/>
      <c r="T24" s="109">
        <v>1</v>
      </c>
      <c r="U24" s="109"/>
      <c r="V24" s="79">
        <v>1</v>
      </c>
      <c r="W24" s="79">
        <v>1</v>
      </c>
      <c r="X24" s="109">
        <f t="shared" si="1"/>
        <v>0</v>
      </c>
      <c r="Y24" s="109"/>
      <c r="Z24" s="79"/>
      <c r="AA24" s="80"/>
      <c r="AC24" s="3">
        <f t="shared" si="3"/>
        <v>81.400000000000006</v>
      </c>
    </row>
    <row r="25" spans="1:29" x14ac:dyDescent="0.4">
      <c r="A25" s="179"/>
      <c r="B25" s="10" t="s">
        <v>14</v>
      </c>
      <c r="C25" s="11"/>
      <c r="D25" s="42" t="s">
        <v>35</v>
      </c>
      <c r="E25" s="10"/>
      <c r="F25" s="38" t="s">
        <v>39</v>
      </c>
      <c r="G25" s="102"/>
      <c r="H25" s="103"/>
      <c r="I25" s="38" t="s">
        <v>39</v>
      </c>
      <c r="J25" s="109"/>
      <c r="K25" s="109"/>
      <c r="L25" s="109"/>
      <c r="M25" s="109"/>
      <c r="N25" s="109"/>
      <c r="O25" s="109"/>
      <c r="P25" s="109"/>
      <c r="Q25" s="109"/>
      <c r="R25" s="109">
        <f t="shared" si="0"/>
        <v>0</v>
      </c>
      <c r="S25" s="109"/>
      <c r="T25" s="109">
        <v>1</v>
      </c>
      <c r="U25" s="109"/>
      <c r="V25" s="79">
        <v>1</v>
      </c>
      <c r="W25" s="79">
        <v>1</v>
      </c>
      <c r="X25" s="109">
        <f t="shared" si="1"/>
        <v>0</v>
      </c>
      <c r="Y25" s="109"/>
      <c r="Z25" s="79"/>
      <c r="AA25" s="80"/>
      <c r="AC25" s="3">
        <f t="shared" si="3"/>
        <v>81.400000000000006</v>
      </c>
    </row>
    <row r="26" spans="1:29" x14ac:dyDescent="0.4">
      <c r="A26" s="179"/>
      <c r="B26" s="10" t="s">
        <v>16</v>
      </c>
      <c r="C26" s="11">
        <v>1</v>
      </c>
      <c r="D26" s="42" t="s">
        <v>36</v>
      </c>
      <c r="E26" s="91">
        <f>X21</f>
        <v>1968</v>
      </c>
      <c r="F26" s="38" t="s">
        <v>39</v>
      </c>
      <c r="G26" s="183">
        <f>X19</f>
        <v>3140</v>
      </c>
      <c r="H26" s="103"/>
      <c r="I26" s="38" t="s">
        <v>39</v>
      </c>
      <c r="J26" s="109"/>
      <c r="K26" s="109"/>
      <c r="L26" s="109"/>
      <c r="M26" s="109"/>
      <c r="N26" s="109"/>
      <c r="O26" s="109"/>
      <c r="P26" s="109"/>
      <c r="Q26" s="109"/>
      <c r="R26" s="109">
        <f t="shared" si="0"/>
        <v>0</v>
      </c>
      <c r="S26" s="109"/>
      <c r="T26" s="109">
        <v>1</v>
      </c>
      <c r="U26" s="109"/>
      <c r="V26" s="79">
        <v>1</v>
      </c>
      <c r="W26" s="79">
        <v>1</v>
      </c>
      <c r="X26" s="109">
        <f t="shared" si="1"/>
        <v>0</v>
      </c>
      <c r="Y26" s="109"/>
      <c r="Z26" s="79"/>
      <c r="AA26" s="80"/>
      <c r="AC26" s="3">
        <f t="shared" si="3"/>
        <v>81.400000000000006</v>
      </c>
    </row>
    <row r="27" spans="1:29" x14ac:dyDescent="0.4">
      <c r="A27" s="179"/>
      <c r="B27" s="10" t="s">
        <v>15</v>
      </c>
      <c r="C27" s="11"/>
      <c r="D27" s="42" t="s">
        <v>36</v>
      </c>
      <c r="E27" s="10"/>
      <c r="F27" s="38" t="s">
        <v>39</v>
      </c>
      <c r="G27" s="102"/>
      <c r="H27" s="103"/>
      <c r="I27" s="38" t="s">
        <v>39</v>
      </c>
      <c r="J27" s="109"/>
      <c r="K27" s="109"/>
      <c r="L27" s="109"/>
      <c r="M27" s="109"/>
      <c r="N27" s="109"/>
      <c r="O27" s="109"/>
      <c r="P27" s="109"/>
      <c r="Q27" s="109"/>
      <c r="R27" s="109">
        <f t="shared" si="0"/>
        <v>0</v>
      </c>
      <c r="S27" s="109"/>
      <c r="T27" s="109">
        <v>1</v>
      </c>
      <c r="U27" s="109"/>
      <c r="V27" s="79">
        <v>1</v>
      </c>
      <c r="W27" s="79">
        <v>1</v>
      </c>
      <c r="X27" s="109">
        <f t="shared" si="1"/>
        <v>0</v>
      </c>
      <c r="Y27" s="109"/>
      <c r="Z27" s="79"/>
      <c r="AA27" s="80"/>
      <c r="AC27" s="3">
        <f t="shared" si="3"/>
        <v>81.400000000000006</v>
      </c>
    </row>
    <row r="28" spans="1:29" x14ac:dyDescent="0.4">
      <c r="A28" s="179"/>
      <c r="B28" s="10" t="s">
        <v>17</v>
      </c>
      <c r="C28" s="11"/>
      <c r="D28" s="42"/>
      <c r="E28" s="10"/>
      <c r="F28" s="38" t="s">
        <v>39</v>
      </c>
      <c r="G28" s="102"/>
      <c r="H28" s="103"/>
      <c r="I28" s="38"/>
      <c r="J28" s="109"/>
      <c r="K28" s="109"/>
      <c r="L28" s="109"/>
      <c r="M28" s="109"/>
      <c r="N28" s="109"/>
      <c r="O28" s="109"/>
      <c r="P28" s="109"/>
      <c r="Q28" s="109"/>
      <c r="R28" s="109">
        <f t="shared" si="0"/>
        <v>0</v>
      </c>
      <c r="S28" s="109"/>
      <c r="T28" s="109">
        <v>1</v>
      </c>
      <c r="U28" s="109"/>
      <c r="V28" s="79">
        <v>1</v>
      </c>
      <c r="W28" s="79">
        <v>1</v>
      </c>
      <c r="X28" s="109">
        <f t="shared" si="1"/>
        <v>0</v>
      </c>
      <c r="Y28" s="109"/>
      <c r="Z28" s="79"/>
      <c r="AA28" s="80"/>
      <c r="AC28" s="3">
        <f t="shared" si="3"/>
        <v>81.400000000000006</v>
      </c>
    </row>
    <row r="29" spans="1:29" x14ac:dyDescent="0.4">
      <c r="A29" s="180"/>
      <c r="B29" s="12" t="s">
        <v>18</v>
      </c>
      <c r="C29" s="13"/>
      <c r="D29" s="39" t="s">
        <v>36</v>
      </c>
      <c r="E29" s="12"/>
      <c r="F29" s="36" t="s">
        <v>39</v>
      </c>
      <c r="G29" s="105"/>
      <c r="H29" s="106"/>
      <c r="I29" s="36" t="s">
        <v>39</v>
      </c>
      <c r="J29" s="109"/>
      <c r="K29" s="109"/>
      <c r="L29" s="109"/>
      <c r="M29" s="109"/>
      <c r="N29" s="109"/>
      <c r="O29" s="109"/>
      <c r="P29" s="109"/>
      <c r="Q29" s="109"/>
      <c r="R29" s="109">
        <f t="shared" si="0"/>
        <v>0</v>
      </c>
      <c r="S29" s="109"/>
      <c r="T29" s="109">
        <v>1</v>
      </c>
      <c r="U29" s="109"/>
      <c r="V29" s="79">
        <v>1</v>
      </c>
      <c r="W29" s="79">
        <v>1</v>
      </c>
      <c r="X29" s="109">
        <f t="shared" si="1"/>
        <v>0</v>
      </c>
      <c r="Y29" s="109"/>
      <c r="Z29" s="79"/>
      <c r="AA29" s="80"/>
      <c r="AC29" s="3">
        <f t="shared" si="3"/>
        <v>81.400000000000006</v>
      </c>
    </row>
    <row r="30" spans="1:29" x14ac:dyDescent="0.4">
      <c r="A30" s="15" t="s">
        <v>20</v>
      </c>
      <c r="B30" s="65" t="s">
        <v>72</v>
      </c>
      <c r="C30" s="7"/>
      <c r="D30" s="40" t="s">
        <v>36</v>
      </c>
      <c r="E30" s="60"/>
      <c r="F30" s="35" t="s">
        <v>39</v>
      </c>
      <c r="G30" s="99"/>
      <c r="H30" s="100"/>
      <c r="I30" s="35" t="s">
        <v>39</v>
      </c>
      <c r="J30" s="109"/>
      <c r="K30" s="109"/>
      <c r="L30" s="109"/>
      <c r="M30" s="109"/>
      <c r="N30" s="109"/>
      <c r="O30" s="109"/>
      <c r="P30" s="109"/>
      <c r="Q30" s="109"/>
      <c r="R30" s="109">
        <f t="shared" si="0"/>
        <v>0</v>
      </c>
      <c r="S30" s="109"/>
      <c r="T30" s="109">
        <v>1</v>
      </c>
      <c r="U30" s="109"/>
      <c r="V30" s="79">
        <v>1</v>
      </c>
      <c r="W30" s="79">
        <v>1</v>
      </c>
      <c r="X30" s="109">
        <f t="shared" si="1"/>
        <v>0</v>
      </c>
      <c r="Y30" s="109"/>
      <c r="Z30" s="79"/>
      <c r="AA30" s="80"/>
      <c r="AC30" s="3">
        <f t="shared" si="3"/>
        <v>81.400000000000006</v>
      </c>
    </row>
    <row r="31" spans="1:29" x14ac:dyDescent="0.4">
      <c r="A31" s="17" t="s">
        <v>21</v>
      </c>
      <c r="B31" s="6" t="s">
        <v>73</v>
      </c>
      <c r="C31" s="7"/>
      <c r="D31" s="40" t="s">
        <v>38</v>
      </c>
      <c r="E31" s="10"/>
      <c r="F31" s="38" t="s">
        <v>39</v>
      </c>
      <c r="G31" s="183"/>
      <c r="H31" s="103"/>
      <c r="I31" s="38" t="s">
        <v>39</v>
      </c>
      <c r="J31" s="109"/>
      <c r="K31" s="109"/>
      <c r="L31" s="109"/>
      <c r="M31" s="109"/>
      <c r="N31" s="109"/>
      <c r="O31" s="109"/>
      <c r="P31" s="109"/>
      <c r="Q31" s="109"/>
      <c r="R31" s="109">
        <f t="shared" si="0"/>
        <v>0</v>
      </c>
      <c r="S31" s="109"/>
      <c r="T31" s="109">
        <v>1</v>
      </c>
      <c r="U31" s="109"/>
      <c r="V31" s="79">
        <v>1</v>
      </c>
      <c r="W31" s="79">
        <v>1</v>
      </c>
      <c r="X31" s="109">
        <f t="shared" si="1"/>
        <v>0</v>
      </c>
      <c r="Y31" s="109"/>
      <c r="Z31" s="79"/>
      <c r="AA31" s="80"/>
      <c r="AC31" s="3">
        <f t="shared" si="3"/>
        <v>81.400000000000006</v>
      </c>
    </row>
    <row r="32" spans="1:29" x14ac:dyDescent="0.4">
      <c r="A32" s="18" t="s">
        <v>22</v>
      </c>
      <c r="B32" s="6" t="s">
        <v>73</v>
      </c>
      <c r="C32" s="7"/>
      <c r="D32" s="40" t="s">
        <v>38</v>
      </c>
      <c r="E32" s="12"/>
      <c r="F32" s="36" t="s">
        <v>39</v>
      </c>
      <c r="G32" s="105"/>
      <c r="H32" s="106"/>
      <c r="I32" s="36" t="s">
        <v>39</v>
      </c>
      <c r="J32" s="109"/>
      <c r="K32" s="109"/>
      <c r="L32" s="109"/>
      <c r="M32" s="109"/>
      <c r="N32" s="109"/>
      <c r="O32" s="109"/>
      <c r="P32" s="109"/>
      <c r="Q32" s="109"/>
      <c r="R32" s="109">
        <f t="shared" si="0"/>
        <v>0</v>
      </c>
      <c r="S32" s="109"/>
      <c r="T32" s="109">
        <v>1</v>
      </c>
      <c r="U32" s="109"/>
      <c r="V32" s="79">
        <v>1</v>
      </c>
      <c r="W32" s="79">
        <v>1</v>
      </c>
      <c r="X32" s="109">
        <f t="shared" si="1"/>
        <v>0</v>
      </c>
      <c r="Y32" s="109"/>
      <c r="Z32" s="79"/>
      <c r="AA32" s="80"/>
      <c r="AC32" s="3">
        <f t="shared" si="3"/>
        <v>81.400000000000006</v>
      </c>
    </row>
    <row r="33" spans="1:29" x14ac:dyDescent="0.4">
      <c r="A33" s="181" t="s">
        <v>23</v>
      </c>
      <c r="B33" s="77" t="s">
        <v>25</v>
      </c>
      <c r="C33" s="61"/>
      <c r="D33" s="41" t="s">
        <v>38</v>
      </c>
      <c r="E33" s="52"/>
      <c r="F33" s="35" t="s">
        <v>39</v>
      </c>
      <c r="G33" s="204"/>
      <c r="H33" s="126"/>
      <c r="I33" s="35" t="s">
        <v>39</v>
      </c>
      <c r="J33" s="109"/>
      <c r="K33" s="109"/>
      <c r="L33" s="109"/>
      <c r="M33" s="109"/>
      <c r="N33" s="109"/>
      <c r="O33" s="109"/>
      <c r="P33" s="109"/>
      <c r="Q33" s="109"/>
      <c r="R33" s="109">
        <f t="shared" si="0"/>
        <v>0</v>
      </c>
      <c r="S33" s="109"/>
      <c r="T33" s="109">
        <v>1</v>
      </c>
      <c r="U33" s="109"/>
      <c r="V33" s="79">
        <v>1</v>
      </c>
      <c r="W33" s="79">
        <v>1</v>
      </c>
      <c r="X33" s="109">
        <f t="shared" si="1"/>
        <v>0</v>
      </c>
      <c r="Y33" s="109"/>
      <c r="Z33" s="79"/>
      <c r="AA33" s="80"/>
      <c r="AC33" s="3">
        <f t="shared" si="3"/>
        <v>81.400000000000006</v>
      </c>
    </row>
    <row r="34" spans="1:29" x14ac:dyDescent="0.4">
      <c r="A34" s="182"/>
      <c r="B34" s="12" t="s">
        <v>26</v>
      </c>
      <c r="C34" s="13"/>
      <c r="D34" s="39" t="s">
        <v>36</v>
      </c>
      <c r="E34" s="12"/>
      <c r="F34" s="36" t="s">
        <v>39</v>
      </c>
      <c r="G34" s="105"/>
      <c r="H34" s="106"/>
      <c r="I34" s="36" t="s">
        <v>39</v>
      </c>
      <c r="J34" s="109"/>
      <c r="K34" s="109"/>
      <c r="L34" s="109"/>
      <c r="M34" s="109"/>
      <c r="N34" s="109"/>
      <c r="O34" s="109"/>
      <c r="P34" s="109"/>
      <c r="Q34" s="109"/>
      <c r="R34" s="109">
        <f t="shared" si="0"/>
        <v>0</v>
      </c>
      <c r="S34" s="109"/>
      <c r="T34" s="109">
        <v>1</v>
      </c>
      <c r="U34" s="109"/>
      <c r="V34" s="79">
        <v>1</v>
      </c>
      <c r="W34" s="79">
        <v>1</v>
      </c>
      <c r="X34" s="109">
        <f t="shared" si="1"/>
        <v>0</v>
      </c>
      <c r="Y34" s="109"/>
      <c r="Z34" s="79"/>
      <c r="AA34" s="80"/>
      <c r="AC34" s="3">
        <f t="shared" si="3"/>
        <v>81.400000000000006</v>
      </c>
    </row>
    <row r="35" spans="1:29" x14ac:dyDescent="0.4">
      <c r="A35" s="151" t="s">
        <v>24</v>
      </c>
      <c r="B35" s="60" t="s">
        <v>27</v>
      </c>
      <c r="C35" s="61"/>
      <c r="D35" s="41" t="s">
        <v>38</v>
      </c>
      <c r="E35" s="60"/>
      <c r="F35" s="35" t="s">
        <v>39</v>
      </c>
      <c r="G35" s="99"/>
      <c r="H35" s="100"/>
      <c r="I35" s="35" t="s">
        <v>39</v>
      </c>
      <c r="J35" s="109"/>
      <c r="K35" s="109"/>
      <c r="L35" s="109"/>
      <c r="M35" s="109"/>
      <c r="N35" s="109"/>
      <c r="O35" s="109"/>
      <c r="P35" s="109"/>
      <c r="Q35" s="109"/>
      <c r="R35" s="109">
        <f t="shared" si="0"/>
        <v>0</v>
      </c>
      <c r="S35" s="109"/>
      <c r="T35" s="109">
        <v>1</v>
      </c>
      <c r="U35" s="109"/>
      <c r="V35" s="79">
        <v>1</v>
      </c>
      <c r="W35" s="79">
        <v>1</v>
      </c>
      <c r="X35" s="109">
        <f t="shared" si="1"/>
        <v>0</v>
      </c>
      <c r="Y35" s="109"/>
      <c r="Z35" s="79"/>
      <c r="AA35" s="80"/>
      <c r="AC35" s="3">
        <f t="shared" si="3"/>
        <v>81.400000000000006</v>
      </c>
    </row>
    <row r="36" spans="1:29" x14ac:dyDescent="0.4">
      <c r="A36" s="152"/>
      <c r="B36" s="71" t="s">
        <v>28</v>
      </c>
      <c r="C36" s="11"/>
      <c r="D36" s="42"/>
      <c r="E36" s="10"/>
      <c r="F36" s="38" t="s">
        <v>39</v>
      </c>
      <c r="G36" s="102"/>
      <c r="H36" s="103"/>
      <c r="I36" s="38"/>
      <c r="J36" s="109"/>
      <c r="K36" s="109"/>
      <c r="L36" s="109"/>
      <c r="M36" s="109"/>
      <c r="N36" s="109"/>
      <c r="O36" s="109"/>
      <c r="P36" s="109"/>
      <c r="Q36" s="109"/>
      <c r="R36" s="109">
        <f t="shared" si="0"/>
        <v>0</v>
      </c>
      <c r="S36" s="109"/>
      <c r="T36" s="109">
        <v>1</v>
      </c>
      <c r="U36" s="109"/>
      <c r="V36" s="79">
        <v>1</v>
      </c>
      <c r="W36" s="79">
        <v>1</v>
      </c>
      <c r="X36" s="109">
        <f t="shared" si="1"/>
        <v>0</v>
      </c>
      <c r="Y36" s="109"/>
      <c r="Z36" s="79"/>
      <c r="AA36" s="80"/>
      <c r="AC36" s="3">
        <f t="shared" si="3"/>
        <v>81.400000000000006</v>
      </c>
    </row>
    <row r="37" spans="1:29" x14ac:dyDescent="0.4">
      <c r="A37" s="153"/>
      <c r="B37" s="10" t="s">
        <v>29</v>
      </c>
      <c r="C37" s="11"/>
      <c r="D37" s="42" t="s">
        <v>38</v>
      </c>
      <c r="E37" s="12"/>
      <c r="F37" s="36" t="s">
        <v>39</v>
      </c>
      <c r="G37" s="105"/>
      <c r="H37" s="106"/>
      <c r="I37" s="36"/>
      <c r="J37" s="109"/>
      <c r="K37" s="109"/>
      <c r="L37" s="109"/>
      <c r="M37" s="109"/>
      <c r="N37" s="109"/>
      <c r="O37" s="109"/>
      <c r="P37" s="109"/>
      <c r="Q37" s="109"/>
      <c r="R37" s="109">
        <f t="shared" si="0"/>
        <v>0</v>
      </c>
      <c r="S37" s="109"/>
      <c r="T37" s="109">
        <v>1</v>
      </c>
      <c r="U37" s="109"/>
      <c r="V37" s="79">
        <v>1</v>
      </c>
      <c r="W37" s="79">
        <v>1</v>
      </c>
      <c r="X37" s="109">
        <f t="shared" si="1"/>
        <v>0</v>
      </c>
      <c r="Y37" s="109"/>
      <c r="Z37" s="79"/>
      <c r="AA37" s="80"/>
      <c r="AC37" s="3">
        <f t="shared" si="3"/>
        <v>81.400000000000006</v>
      </c>
    </row>
    <row r="38" spans="1:29" x14ac:dyDescent="0.4">
      <c r="A38" s="154" t="s">
        <v>76</v>
      </c>
      <c r="B38" s="60" t="s">
        <v>30</v>
      </c>
      <c r="C38" s="61"/>
      <c r="D38" s="41" t="s">
        <v>38</v>
      </c>
      <c r="E38" s="60"/>
      <c r="F38" s="35" t="s">
        <v>39</v>
      </c>
      <c r="G38" s="99"/>
      <c r="H38" s="100"/>
      <c r="I38" s="35" t="s">
        <v>39</v>
      </c>
      <c r="J38" s="109"/>
      <c r="K38" s="109"/>
      <c r="L38" s="109"/>
      <c r="M38" s="109"/>
      <c r="N38" s="109"/>
      <c r="O38" s="109"/>
      <c r="P38" s="109"/>
      <c r="Q38" s="109"/>
      <c r="R38" s="109">
        <f t="shared" si="0"/>
        <v>0</v>
      </c>
      <c r="S38" s="109"/>
      <c r="T38" s="109">
        <v>1</v>
      </c>
      <c r="U38" s="109"/>
      <c r="V38" s="79">
        <v>1</v>
      </c>
      <c r="W38" s="79">
        <v>1</v>
      </c>
      <c r="X38" s="109">
        <f t="shared" si="1"/>
        <v>0</v>
      </c>
      <c r="Y38" s="109"/>
      <c r="Z38" s="79"/>
      <c r="AA38" s="80"/>
      <c r="AC38" s="3">
        <f t="shared" si="3"/>
        <v>81.400000000000006</v>
      </c>
    </row>
    <row r="39" spans="1:29" x14ac:dyDescent="0.4">
      <c r="A39" s="155"/>
      <c r="B39" s="12" t="s">
        <v>31</v>
      </c>
      <c r="C39" s="13"/>
      <c r="D39" s="39" t="s">
        <v>38</v>
      </c>
      <c r="E39" s="12"/>
      <c r="F39" s="36" t="s">
        <v>39</v>
      </c>
      <c r="G39" s="105"/>
      <c r="H39" s="106"/>
      <c r="I39" s="36" t="s">
        <v>39</v>
      </c>
      <c r="J39" s="109"/>
      <c r="K39" s="109"/>
      <c r="L39" s="109"/>
      <c r="M39" s="109"/>
      <c r="N39" s="109"/>
      <c r="O39" s="109"/>
      <c r="P39" s="109"/>
      <c r="Q39" s="109"/>
      <c r="R39" s="109">
        <f t="shared" si="0"/>
        <v>0</v>
      </c>
      <c r="S39" s="109"/>
      <c r="T39" s="109">
        <v>1</v>
      </c>
      <c r="U39" s="109"/>
      <c r="V39" s="79">
        <v>1</v>
      </c>
      <c r="W39" s="79">
        <v>1</v>
      </c>
      <c r="X39" s="109">
        <f t="shared" si="1"/>
        <v>0</v>
      </c>
      <c r="Y39" s="109"/>
      <c r="Z39" s="79"/>
      <c r="AA39" s="80"/>
      <c r="AC39" s="3">
        <f t="shared" si="3"/>
        <v>81.400000000000006</v>
      </c>
    </row>
    <row r="40" spans="1:29" x14ac:dyDescent="0.4">
      <c r="A40" s="175" t="s">
        <v>81</v>
      </c>
      <c r="B40" s="6" t="s">
        <v>33</v>
      </c>
      <c r="C40" s="7"/>
      <c r="D40" s="40" t="s">
        <v>36</v>
      </c>
      <c r="E40" s="6"/>
      <c r="F40" s="37" t="s">
        <v>39</v>
      </c>
      <c r="G40" s="110"/>
      <c r="H40" s="111"/>
      <c r="I40" s="37" t="s">
        <v>39</v>
      </c>
      <c r="J40" s="109"/>
      <c r="K40" s="109"/>
      <c r="L40" s="109"/>
      <c r="M40" s="109"/>
      <c r="N40" s="109"/>
      <c r="O40" s="109"/>
      <c r="P40" s="109"/>
      <c r="Q40" s="109"/>
      <c r="R40" s="109">
        <f t="shared" si="0"/>
        <v>0</v>
      </c>
      <c r="S40" s="109"/>
      <c r="T40" s="109">
        <v>1</v>
      </c>
      <c r="U40" s="109"/>
      <c r="V40" s="79">
        <v>1</v>
      </c>
      <c r="W40" s="79">
        <v>1</v>
      </c>
      <c r="X40" s="109">
        <f t="shared" si="1"/>
        <v>0</v>
      </c>
      <c r="Y40" s="109"/>
      <c r="Z40" s="79"/>
      <c r="AA40" s="80"/>
      <c r="AC40" s="3">
        <f t="shared" si="3"/>
        <v>81.400000000000006</v>
      </c>
    </row>
    <row r="41" spans="1:29" x14ac:dyDescent="0.4">
      <c r="A41" s="176"/>
      <c r="B41" s="6" t="s">
        <v>79</v>
      </c>
      <c r="C41" s="7"/>
      <c r="D41" s="40" t="s">
        <v>36</v>
      </c>
      <c r="E41" s="6"/>
      <c r="F41" s="37" t="s">
        <v>39</v>
      </c>
      <c r="G41" s="110"/>
      <c r="H41" s="111"/>
      <c r="I41" s="37" t="s">
        <v>39</v>
      </c>
      <c r="J41" s="109"/>
      <c r="K41" s="109"/>
      <c r="L41" s="109"/>
      <c r="M41" s="109"/>
      <c r="N41" s="109"/>
      <c r="O41" s="109"/>
      <c r="P41" s="109"/>
      <c r="Q41" s="109"/>
      <c r="R41" s="109">
        <f t="shared" si="0"/>
        <v>0</v>
      </c>
      <c r="S41" s="109"/>
      <c r="T41" s="109">
        <v>1</v>
      </c>
      <c r="U41" s="109"/>
      <c r="V41" s="79">
        <v>1</v>
      </c>
      <c r="W41" s="79">
        <v>1</v>
      </c>
      <c r="X41" s="109">
        <f t="shared" si="1"/>
        <v>0</v>
      </c>
      <c r="Y41" s="109"/>
      <c r="Z41" s="79"/>
      <c r="AA41" s="80"/>
      <c r="AC41" s="3">
        <f t="shared" si="3"/>
        <v>81.400000000000006</v>
      </c>
    </row>
    <row r="42" spans="1:29" x14ac:dyDescent="0.4">
      <c r="A42" s="177"/>
      <c r="B42" s="60" t="s">
        <v>80</v>
      </c>
      <c r="C42" s="61"/>
      <c r="D42" s="41" t="s">
        <v>36</v>
      </c>
      <c r="E42" s="60"/>
      <c r="F42" s="35" t="s">
        <v>39</v>
      </c>
      <c r="G42" s="99"/>
      <c r="H42" s="100"/>
      <c r="I42" s="35" t="s">
        <v>39</v>
      </c>
      <c r="J42" s="109"/>
      <c r="K42" s="109"/>
      <c r="L42" s="109"/>
      <c r="M42" s="109"/>
      <c r="N42" s="109"/>
      <c r="O42" s="109"/>
      <c r="P42" s="109"/>
      <c r="Q42" s="109"/>
      <c r="R42" s="109">
        <f t="shared" si="0"/>
        <v>0</v>
      </c>
      <c r="S42" s="109"/>
      <c r="T42" s="109">
        <v>1</v>
      </c>
      <c r="U42" s="109"/>
      <c r="V42" s="79">
        <v>1</v>
      </c>
      <c r="W42" s="79">
        <v>1</v>
      </c>
      <c r="X42" s="109">
        <f t="shared" si="1"/>
        <v>0</v>
      </c>
      <c r="Y42" s="109"/>
      <c r="Z42" s="79"/>
      <c r="AA42" s="80"/>
      <c r="AC42" s="3">
        <f t="shared" si="3"/>
        <v>81.400000000000006</v>
      </c>
    </row>
    <row r="43" spans="1:29" x14ac:dyDescent="0.4">
      <c r="A43" s="114" t="s">
        <v>144</v>
      </c>
      <c r="B43" s="60" t="s">
        <v>145</v>
      </c>
      <c r="C43" s="61"/>
      <c r="D43" s="43" t="s">
        <v>116</v>
      </c>
      <c r="E43" s="60"/>
      <c r="F43" s="35" t="s">
        <v>117</v>
      </c>
      <c r="G43" s="99"/>
      <c r="H43" s="100"/>
      <c r="I43" s="35"/>
      <c r="J43" s="109"/>
      <c r="K43" s="109"/>
      <c r="L43" s="109"/>
      <c r="M43" s="109"/>
      <c r="N43" s="109"/>
      <c r="O43" s="109"/>
      <c r="P43" s="109"/>
      <c r="Q43" s="109"/>
      <c r="R43" s="109">
        <f t="shared" si="0"/>
        <v>0</v>
      </c>
      <c r="S43" s="109"/>
      <c r="T43" s="109">
        <v>1</v>
      </c>
      <c r="U43" s="109"/>
      <c r="V43" s="79">
        <v>1</v>
      </c>
      <c r="W43" s="79">
        <v>1</v>
      </c>
      <c r="X43" s="109">
        <f t="shared" si="1"/>
        <v>0</v>
      </c>
      <c r="Y43" s="109"/>
      <c r="Z43" s="79"/>
      <c r="AA43" s="80"/>
      <c r="AC43" s="3">
        <f t="shared" si="3"/>
        <v>81.400000000000006</v>
      </c>
    </row>
    <row r="44" spans="1:29" x14ac:dyDescent="0.4">
      <c r="A44" s="115"/>
      <c r="B44" s="60" t="s">
        <v>146</v>
      </c>
      <c r="C44" s="61"/>
      <c r="D44" s="43"/>
      <c r="E44" s="60"/>
      <c r="F44" s="35"/>
      <c r="G44" s="120"/>
      <c r="H44" s="111"/>
      <c r="I44" s="35"/>
      <c r="J44" s="109"/>
      <c r="K44" s="109"/>
      <c r="L44" s="109"/>
      <c r="M44" s="109"/>
      <c r="N44" s="109"/>
      <c r="O44" s="109"/>
      <c r="P44" s="109"/>
      <c r="Q44" s="109"/>
      <c r="R44" s="109">
        <f t="shared" si="0"/>
        <v>0</v>
      </c>
      <c r="S44" s="109"/>
      <c r="T44" s="109">
        <v>1</v>
      </c>
      <c r="U44" s="109"/>
      <c r="V44" s="79">
        <v>1</v>
      </c>
      <c r="W44" s="79">
        <v>1</v>
      </c>
      <c r="X44" s="109">
        <f t="shared" si="1"/>
        <v>0</v>
      </c>
      <c r="Y44" s="109"/>
      <c r="Z44" s="79"/>
      <c r="AA44" s="80"/>
      <c r="AC44" s="3">
        <f t="shared" si="3"/>
        <v>81.400000000000006</v>
      </c>
    </row>
    <row r="45" spans="1:29" x14ac:dyDescent="0.4">
      <c r="A45" s="116" t="s">
        <v>147</v>
      </c>
      <c r="B45" s="72" t="s">
        <v>113</v>
      </c>
      <c r="C45" s="73"/>
      <c r="D45" s="74"/>
      <c r="E45" s="72"/>
      <c r="F45" s="75" t="s">
        <v>39</v>
      </c>
      <c r="G45" s="118"/>
      <c r="H45" s="119"/>
      <c r="I45" s="75" t="s">
        <v>39</v>
      </c>
      <c r="J45" s="109"/>
      <c r="K45" s="109"/>
      <c r="L45" s="109"/>
      <c r="M45" s="109"/>
      <c r="N45" s="109"/>
      <c r="O45" s="109"/>
      <c r="P45" s="109"/>
      <c r="Q45" s="109"/>
      <c r="R45" s="109">
        <f t="shared" si="0"/>
        <v>0</v>
      </c>
      <c r="S45" s="109"/>
      <c r="T45" s="109">
        <v>1</v>
      </c>
      <c r="U45" s="109"/>
      <c r="V45" s="79">
        <v>1</v>
      </c>
      <c r="W45" s="79">
        <v>1</v>
      </c>
      <c r="X45" s="109">
        <f t="shared" si="1"/>
        <v>0</v>
      </c>
      <c r="Y45" s="109"/>
      <c r="Z45" s="79"/>
      <c r="AA45" s="80"/>
      <c r="AC45" s="3">
        <f t="shared" si="3"/>
        <v>81.400000000000006</v>
      </c>
    </row>
    <row r="46" spans="1:29" x14ac:dyDescent="0.4">
      <c r="A46" s="117"/>
      <c r="B46" s="72" t="s">
        <v>114</v>
      </c>
      <c r="C46" s="73"/>
      <c r="D46" s="74"/>
      <c r="E46" s="72"/>
      <c r="F46" s="75" t="s">
        <v>39</v>
      </c>
      <c r="G46" s="118"/>
      <c r="H46" s="119"/>
      <c r="I46" s="75" t="s">
        <v>39</v>
      </c>
      <c r="J46" s="109"/>
      <c r="K46" s="109"/>
      <c r="L46" s="109"/>
      <c r="M46" s="109"/>
      <c r="N46" s="109"/>
      <c r="O46" s="109"/>
      <c r="P46" s="109"/>
      <c r="Q46" s="109"/>
      <c r="R46" s="109">
        <f t="shared" si="0"/>
        <v>0</v>
      </c>
      <c r="S46" s="109"/>
      <c r="T46" s="109">
        <v>1</v>
      </c>
      <c r="U46" s="109"/>
      <c r="V46" s="79">
        <v>1</v>
      </c>
      <c r="W46" s="79">
        <v>1</v>
      </c>
      <c r="X46" s="109">
        <f t="shared" si="1"/>
        <v>0</v>
      </c>
      <c r="Y46" s="109"/>
      <c r="Z46" s="79"/>
      <c r="AA46" s="80"/>
      <c r="AC46" s="3">
        <f t="shared" si="3"/>
        <v>81.400000000000006</v>
      </c>
    </row>
    <row r="47" spans="1:29" x14ac:dyDescent="0.4">
      <c r="A47" s="117"/>
      <c r="B47" s="72" t="s">
        <v>115</v>
      </c>
      <c r="C47" s="73"/>
      <c r="D47" s="74"/>
      <c r="E47" s="72"/>
      <c r="F47" s="76" t="s">
        <v>39</v>
      </c>
      <c r="G47" s="118"/>
      <c r="H47" s="119"/>
      <c r="I47" s="76" t="s">
        <v>39</v>
      </c>
      <c r="J47" s="109"/>
      <c r="K47" s="109"/>
      <c r="L47" s="109"/>
      <c r="M47" s="109"/>
      <c r="N47" s="109"/>
      <c r="O47" s="109"/>
      <c r="P47" s="109"/>
      <c r="Q47" s="109"/>
      <c r="R47" s="109">
        <f t="shared" si="0"/>
        <v>0</v>
      </c>
      <c r="S47" s="109"/>
      <c r="T47" s="109">
        <v>1</v>
      </c>
      <c r="U47" s="109"/>
      <c r="V47" s="79">
        <v>1</v>
      </c>
      <c r="W47" s="79">
        <v>1</v>
      </c>
      <c r="X47" s="109">
        <f t="shared" si="1"/>
        <v>0</v>
      </c>
      <c r="Y47" s="109"/>
      <c r="Z47" s="79"/>
      <c r="AA47" s="80"/>
      <c r="AC47" s="3">
        <f t="shared" si="3"/>
        <v>81.400000000000006</v>
      </c>
    </row>
    <row r="48" spans="1:29" x14ac:dyDescent="0.4">
      <c r="A48" s="116" t="s">
        <v>148</v>
      </c>
      <c r="B48" s="72" t="s">
        <v>82</v>
      </c>
      <c r="C48" s="73"/>
      <c r="D48" s="74"/>
      <c r="E48" s="72"/>
      <c r="F48" s="75" t="s">
        <v>39</v>
      </c>
      <c r="G48" s="118"/>
      <c r="H48" s="119"/>
      <c r="I48" s="75" t="s">
        <v>39</v>
      </c>
      <c r="J48" s="109"/>
      <c r="K48" s="109"/>
      <c r="L48" s="109"/>
      <c r="M48" s="109"/>
      <c r="N48" s="109"/>
      <c r="O48" s="109"/>
      <c r="P48" s="109"/>
      <c r="Q48" s="109"/>
      <c r="R48" s="109">
        <f t="shared" si="0"/>
        <v>0</v>
      </c>
      <c r="S48" s="109"/>
      <c r="T48" s="109">
        <v>1</v>
      </c>
      <c r="U48" s="109"/>
      <c r="V48" s="79">
        <v>1</v>
      </c>
      <c r="W48" s="79">
        <v>1</v>
      </c>
      <c r="X48" s="109">
        <f t="shared" si="1"/>
        <v>0</v>
      </c>
      <c r="Y48" s="109"/>
      <c r="Z48" s="79"/>
      <c r="AA48" s="80"/>
      <c r="AC48" s="3">
        <f t="shared" si="3"/>
        <v>81.400000000000006</v>
      </c>
    </row>
    <row r="49" spans="1:29" x14ac:dyDescent="0.4">
      <c r="A49" s="117"/>
      <c r="B49" s="72" t="s">
        <v>83</v>
      </c>
      <c r="C49" s="73"/>
      <c r="D49" s="74"/>
      <c r="E49" s="72"/>
      <c r="F49" s="75" t="s">
        <v>39</v>
      </c>
      <c r="G49" s="118"/>
      <c r="H49" s="119"/>
      <c r="I49" s="75" t="s">
        <v>39</v>
      </c>
      <c r="J49" s="109"/>
      <c r="K49" s="109"/>
      <c r="L49" s="109"/>
      <c r="M49" s="109"/>
      <c r="N49" s="109"/>
      <c r="O49" s="109"/>
      <c r="P49" s="109"/>
      <c r="Q49" s="109"/>
      <c r="R49" s="109">
        <f t="shared" si="0"/>
        <v>0</v>
      </c>
      <c r="S49" s="109"/>
      <c r="T49" s="109">
        <v>1</v>
      </c>
      <c r="U49" s="109"/>
      <c r="V49" s="79">
        <v>1</v>
      </c>
      <c r="W49" s="79">
        <v>1</v>
      </c>
      <c r="X49" s="109">
        <f t="shared" si="1"/>
        <v>0</v>
      </c>
      <c r="Y49" s="109"/>
      <c r="Z49" s="79"/>
      <c r="AA49" s="80"/>
      <c r="AC49" s="3">
        <f t="shared" si="3"/>
        <v>81.400000000000006</v>
      </c>
    </row>
    <row r="50" spans="1:29" x14ac:dyDescent="0.4">
      <c r="A50" s="117"/>
      <c r="B50" s="72" t="s">
        <v>84</v>
      </c>
      <c r="C50" s="73"/>
      <c r="D50" s="74"/>
      <c r="E50" s="72"/>
      <c r="F50" s="76" t="s">
        <v>39</v>
      </c>
      <c r="G50" s="118"/>
      <c r="H50" s="119"/>
      <c r="I50" s="76" t="s">
        <v>39</v>
      </c>
      <c r="J50" s="109"/>
      <c r="K50" s="109"/>
      <c r="L50" s="109"/>
      <c r="M50" s="109"/>
      <c r="N50" s="109"/>
      <c r="O50" s="109"/>
      <c r="P50" s="109"/>
      <c r="Q50" s="109"/>
      <c r="R50" s="109">
        <f t="shared" si="0"/>
        <v>0</v>
      </c>
      <c r="S50" s="109"/>
      <c r="T50" s="109">
        <v>1</v>
      </c>
      <c r="U50" s="109"/>
      <c r="V50" s="79">
        <v>1</v>
      </c>
      <c r="W50" s="79">
        <v>1</v>
      </c>
      <c r="X50" s="109">
        <f t="shared" si="1"/>
        <v>0</v>
      </c>
      <c r="Y50" s="109"/>
      <c r="Z50" s="79"/>
      <c r="AA50" s="80"/>
      <c r="AC50" s="3">
        <f t="shared" si="3"/>
        <v>81.400000000000006</v>
      </c>
    </row>
    <row r="51" spans="1:29" x14ac:dyDescent="0.4">
      <c r="A51" s="116" t="s">
        <v>149</v>
      </c>
      <c r="B51" s="72" t="s">
        <v>82</v>
      </c>
      <c r="C51" s="73"/>
      <c r="D51" s="74"/>
      <c r="E51" s="72"/>
      <c r="F51" s="75" t="s">
        <v>39</v>
      </c>
      <c r="G51" s="118"/>
      <c r="H51" s="119"/>
      <c r="I51" s="75" t="s">
        <v>39</v>
      </c>
      <c r="J51" s="109"/>
      <c r="K51" s="109"/>
      <c r="L51" s="109"/>
      <c r="M51" s="109"/>
      <c r="N51" s="109"/>
      <c r="O51" s="109"/>
      <c r="P51" s="109"/>
      <c r="Q51" s="109"/>
      <c r="R51" s="109">
        <f t="shared" si="0"/>
        <v>0</v>
      </c>
      <c r="S51" s="109"/>
      <c r="T51" s="109">
        <v>1</v>
      </c>
      <c r="U51" s="109"/>
      <c r="V51" s="79">
        <v>1</v>
      </c>
      <c r="W51" s="79">
        <v>1</v>
      </c>
      <c r="X51" s="109">
        <f t="shared" si="1"/>
        <v>0</v>
      </c>
      <c r="Y51" s="109"/>
      <c r="Z51" s="79"/>
      <c r="AA51" s="80"/>
      <c r="AC51" s="3">
        <f t="shared" si="3"/>
        <v>81.400000000000006</v>
      </c>
    </row>
    <row r="52" spans="1:29" x14ac:dyDescent="0.4">
      <c r="A52" s="117"/>
      <c r="B52" s="72" t="s">
        <v>83</v>
      </c>
      <c r="C52" s="73"/>
      <c r="D52" s="74"/>
      <c r="E52" s="72"/>
      <c r="F52" s="75" t="s">
        <v>39</v>
      </c>
      <c r="G52" s="118"/>
      <c r="H52" s="119"/>
      <c r="I52" s="75" t="s">
        <v>39</v>
      </c>
      <c r="J52" s="109"/>
      <c r="K52" s="109"/>
      <c r="L52" s="109"/>
      <c r="M52" s="109"/>
      <c r="N52" s="109"/>
      <c r="O52" s="109"/>
      <c r="P52" s="109"/>
      <c r="Q52" s="109"/>
      <c r="R52" s="109">
        <f t="shared" si="0"/>
        <v>0</v>
      </c>
      <c r="S52" s="109"/>
      <c r="T52" s="109">
        <v>1</v>
      </c>
      <c r="U52" s="109"/>
      <c r="V52" s="79">
        <v>1</v>
      </c>
      <c r="W52" s="79">
        <v>1</v>
      </c>
      <c r="X52" s="109">
        <f t="shared" si="1"/>
        <v>0</v>
      </c>
      <c r="Y52" s="109"/>
      <c r="Z52" s="79"/>
      <c r="AA52" s="80"/>
      <c r="AC52" s="3">
        <f t="shared" si="3"/>
        <v>81.400000000000006</v>
      </c>
    </row>
    <row r="53" spans="1:29" x14ac:dyDescent="0.4">
      <c r="A53" s="117"/>
      <c r="B53" s="72" t="s">
        <v>84</v>
      </c>
      <c r="C53" s="73"/>
      <c r="D53" s="74"/>
      <c r="E53" s="72"/>
      <c r="F53" s="76" t="s">
        <v>39</v>
      </c>
      <c r="G53" s="118"/>
      <c r="H53" s="119"/>
      <c r="I53" s="76" t="s">
        <v>39</v>
      </c>
      <c r="J53" s="109"/>
      <c r="K53" s="109"/>
      <c r="L53" s="109"/>
      <c r="M53" s="109"/>
      <c r="N53" s="109"/>
      <c r="O53" s="109"/>
      <c r="P53" s="109"/>
      <c r="Q53" s="109"/>
      <c r="R53" s="109">
        <f t="shared" si="0"/>
        <v>0</v>
      </c>
      <c r="S53" s="109"/>
      <c r="T53" s="109">
        <v>1</v>
      </c>
      <c r="U53" s="109"/>
      <c r="V53" s="79">
        <v>1</v>
      </c>
      <c r="W53" s="79">
        <v>1</v>
      </c>
      <c r="X53" s="109">
        <f t="shared" si="1"/>
        <v>0</v>
      </c>
      <c r="Y53" s="109"/>
      <c r="Z53" s="79"/>
      <c r="AA53" s="80"/>
      <c r="AC53" s="3">
        <f t="shared" si="3"/>
        <v>81.400000000000006</v>
      </c>
    </row>
    <row r="54" spans="1:29" x14ac:dyDescent="0.4">
      <c r="A54" s="116" t="s">
        <v>150</v>
      </c>
      <c r="B54" s="72" t="s">
        <v>113</v>
      </c>
      <c r="C54" s="73"/>
      <c r="D54" s="74"/>
      <c r="E54" s="72"/>
      <c r="F54" s="75" t="s">
        <v>39</v>
      </c>
      <c r="G54" s="118"/>
      <c r="H54" s="119"/>
      <c r="I54" s="75" t="s">
        <v>39</v>
      </c>
      <c r="J54" s="109"/>
      <c r="K54" s="109"/>
      <c r="L54" s="109"/>
      <c r="M54" s="109"/>
      <c r="N54" s="109"/>
      <c r="O54" s="109"/>
      <c r="P54" s="109"/>
      <c r="Q54" s="109"/>
      <c r="R54" s="109">
        <f t="shared" si="0"/>
        <v>0</v>
      </c>
      <c r="S54" s="109"/>
      <c r="T54" s="109">
        <v>1</v>
      </c>
      <c r="U54" s="109"/>
      <c r="V54" s="79">
        <v>1</v>
      </c>
      <c r="W54" s="79">
        <v>1</v>
      </c>
      <c r="X54" s="109">
        <f t="shared" si="1"/>
        <v>0</v>
      </c>
      <c r="Y54" s="109"/>
      <c r="Z54" s="79"/>
      <c r="AA54" s="80"/>
      <c r="AC54" s="3">
        <f t="shared" si="3"/>
        <v>81.400000000000006</v>
      </c>
    </row>
    <row r="55" spans="1:29" x14ac:dyDescent="0.4">
      <c r="A55" s="117"/>
      <c r="B55" s="72" t="s">
        <v>114</v>
      </c>
      <c r="C55" s="73"/>
      <c r="D55" s="74"/>
      <c r="E55" s="72"/>
      <c r="F55" s="75" t="s">
        <v>39</v>
      </c>
      <c r="G55" s="118"/>
      <c r="H55" s="119"/>
      <c r="I55" s="75" t="s">
        <v>39</v>
      </c>
      <c r="J55" s="109"/>
      <c r="K55" s="109"/>
      <c r="L55" s="109"/>
      <c r="M55" s="109"/>
      <c r="N55" s="109"/>
      <c r="O55" s="109"/>
      <c r="P55" s="109"/>
      <c r="Q55" s="109"/>
      <c r="R55" s="109">
        <f t="shared" si="0"/>
        <v>0</v>
      </c>
      <c r="S55" s="109"/>
      <c r="T55" s="109">
        <v>1</v>
      </c>
      <c r="U55" s="109"/>
      <c r="V55" s="79">
        <v>1</v>
      </c>
      <c r="W55" s="79">
        <v>1</v>
      </c>
      <c r="X55" s="109">
        <f t="shared" si="1"/>
        <v>0</v>
      </c>
      <c r="Y55" s="109"/>
      <c r="Z55" s="79"/>
      <c r="AA55" s="80"/>
      <c r="AC55" s="3">
        <f t="shared" si="3"/>
        <v>81.400000000000006</v>
      </c>
    </row>
    <row r="56" spans="1:29" x14ac:dyDescent="0.4">
      <c r="A56" s="117"/>
      <c r="B56" s="72" t="s">
        <v>115</v>
      </c>
      <c r="C56" s="73"/>
      <c r="D56" s="74"/>
      <c r="E56" s="72"/>
      <c r="F56" s="76" t="s">
        <v>39</v>
      </c>
      <c r="G56" s="118"/>
      <c r="H56" s="119"/>
      <c r="I56" s="76" t="s">
        <v>39</v>
      </c>
      <c r="J56" s="109"/>
      <c r="K56" s="109"/>
      <c r="L56" s="109"/>
      <c r="M56" s="109"/>
      <c r="N56" s="109"/>
      <c r="O56" s="109"/>
      <c r="P56" s="109"/>
      <c r="Q56" s="109"/>
      <c r="R56" s="109">
        <f t="shared" si="0"/>
        <v>0</v>
      </c>
      <c r="S56" s="109"/>
      <c r="T56" s="109">
        <v>1</v>
      </c>
      <c r="U56" s="109"/>
      <c r="V56" s="79">
        <v>1</v>
      </c>
      <c r="W56" s="79">
        <v>1</v>
      </c>
      <c r="X56" s="109">
        <f t="shared" si="1"/>
        <v>0</v>
      </c>
      <c r="Y56" s="109"/>
      <c r="Z56" s="79"/>
      <c r="AA56" s="80"/>
      <c r="AC56" s="3">
        <f t="shared" si="3"/>
        <v>81.400000000000006</v>
      </c>
    </row>
    <row r="57" spans="1:29" x14ac:dyDescent="0.4">
      <c r="A57" s="162" t="s">
        <v>118</v>
      </c>
      <c r="B57" s="60" t="s">
        <v>82</v>
      </c>
      <c r="C57" s="61"/>
      <c r="D57" s="43" t="s">
        <v>36</v>
      </c>
      <c r="E57" s="60"/>
      <c r="F57" s="32" t="s">
        <v>39</v>
      </c>
      <c r="G57" s="99"/>
      <c r="H57" s="100"/>
      <c r="I57" s="35" t="s">
        <v>39</v>
      </c>
      <c r="J57" s="217" t="s">
        <v>86</v>
      </c>
      <c r="K57" s="218"/>
      <c r="L57" s="227"/>
      <c r="M57" s="228"/>
      <c r="N57" s="228"/>
      <c r="O57" s="228"/>
      <c r="P57" s="228"/>
      <c r="Q57" s="228"/>
      <c r="R57" s="228"/>
      <c r="S57" s="228"/>
      <c r="T57" s="228"/>
      <c r="U57" s="228"/>
      <c r="V57" s="228"/>
      <c r="W57" s="228"/>
      <c r="X57" s="228"/>
      <c r="Y57" s="228"/>
      <c r="Z57" s="228"/>
      <c r="AA57" s="229"/>
    </row>
    <row r="58" spans="1:29" x14ac:dyDescent="0.4">
      <c r="A58" s="163"/>
      <c r="B58" s="10" t="s">
        <v>83</v>
      </c>
      <c r="C58" s="11"/>
      <c r="D58" s="44" t="s">
        <v>36</v>
      </c>
      <c r="E58" s="10"/>
      <c r="F58" s="33" t="s">
        <v>39</v>
      </c>
      <c r="G58" s="102"/>
      <c r="H58" s="103"/>
      <c r="I58" s="38" t="s">
        <v>39</v>
      </c>
      <c r="J58" s="217"/>
      <c r="K58" s="218"/>
      <c r="L58" s="217"/>
      <c r="M58" s="218"/>
      <c r="N58" s="218"/>
      <c r="O58" s="218"/>
      <c r="P58" s="218"/>
      <c r="Q58" s="218"/>
      <c r="R58" s="218"/>
      <c r="S58" s="218"/>
      <c r="T58" s="218"/>
      <c r="U58" s="218"/>
      <c r="V58" s="218"/>
      <c r="W58" s="218"/>
      <c r="X58" s="218"/>
      <c r="Y58" s="218"/>
      <c r="Z58" s="218"/>
      <c r="AA58" s="221"/>
    </row>
    <row r="59" spans="1:29" x14ac:dyDescent="0.4">
      <c r="A59" s="164"/>
      <c r="B59" s="12" t="s">
        <v>84</v>
      </c>
      <c r="C59" s="13"/>
      <c r="D59" s="45" t="s">
        <v>36</v>
      </c>
      <c r="E59" s="12"/>
      <c r="F59" s="34" t="s">
        <v>39</v>
      </c>
      <c r="G59" s="201"/>
      <c r="H59" s="106"/>
      <c r="I59" s="36" t="s">
        <v>39</v>
      </c>
      <c r="J59" s="217"/>
      <c r="K59" s="218"/>
      <c r="L59" s="217"/>
      <c r="M59" s="218"/>
      <c r="N59" s="218"/>
      <c r="O59" s="218"/>
      <c r="P59" s="218"/>
      <c r="Q59" s="218"/>
      <c r="R59" s="218"/>
      <c r="S59" s="218"/>
      <c r="T59" s="218"/>
      <c r="U59" s="218"/>
      <c r="V59" s="218"/>
      <c r="W59" s="218"/>
      <c r="X59" s="218"/>
      <c r="Y59" s="218"/>
      <c r="Z59" s="218"/>
      <c r="AA59" s="221"/>
    </row>
    <row r="60" spans="1:29" x14ac:dyDescent="0.4">
      <c r="A60" s="159" t="s">
        <v>119</v>
      </c>
      <c r="B60" s="60" t="s">
        <v>82</v>
      </c>
      <c r="C60" s="61"/>
      <c r="D60" s="43" t="s">
        <v>36</v>
      </c>
      <c r="E60" s="60"/>
      <c r="F60" s="32" t="s">
        <v>39</v>
      </c>
      <c r="G60" s="99"/>
      <c r="H60" s="100"/>
      <c r="I60" s="35" t="s">
        <v>39</v>
      </c>
      <c r="J60" s="217"/>
      <c r="K60" s="218"/>
      <c r="L60" s="217"/>
      <c r="M60" s="218"/>
      <c r="N60" s="218"/>
      <c r="O60" s="218"/>
      <c r="P60" s="218"/>
      <c r="Q60" s="218"/>
      <c r="R60" s="218"/>
      <c r="S60" s="218"/>
      <c r="T60" s="218"/>
      <c r="U60" s="218"/>
      <c r="V60" s="218"/>
      <c r="W60" s="218"/>
      <c r="X60" s="218"/>
      <c r="Y60" s="218"/>
      <c r="Z60" s="218"/>
      <c r="AA60" s="221"/>
    </row>
    <row r="61" spans="1:29" x14ac:dyDescent="0.4">
      <c r="A61" s="160"/>
      <c r="B61" s="10" t="s">
        <v>83</v>
      </c>
      <c r="C61" s="11"/>
      <c r="D61" s="44" t="s">
        <v>36</v>
      </c>
      <c r="E61" s="10"/>
      <c r="F61" s="33" t="s">
        <v>39</v>
      </c>
      <c r="G61" s="102"/>
      <c r="H61" s="103"/>
      <c r="I61" s="38" t="s">
        <v>39</v>
      </c>
      <c r="J61" s="217"/>
      <c r="K61" s="218"/>
      <c r="L61" s="217"/>
      <c r="M61" s="218"/>
      <c r="N61" s="218"/>
      <c r="O61" s="218"/>
      <c r="P61" s="218"/>
      <c r="Q61" s="218"/>
      <c r="R61" s="218"/>
      <c r="S61" s="218"/>
      <c r="T61" s="218"/>
      <c r="U61" s="218"/>
      <c r="V61" s="218"/>
      <c r="W61" s="218"/>
      <c r="X61" s="218"/>
      <c r="Y61" s="218"/>
      <c r="Z61" s="218"/>
      <c r="AA61" s="221"/>
    </row>
    <row r="62" spans="1:29" x14ac:dyDescent="0.4">
      <c r="A62" s="161"/>
      <c r="B62" s="12" t="s">
        <v>84</v>
      </c>
      <c r="C62" s="13"/>
      <c r="D62" s="45" t="s">
        <v>36</v>
      </c>
      <c r="E62" s="12"/>
      <c r="F62" s="34" t="s">
        <v>39</v>
      </c>
      <c r="G62" s="201"/>
      <c r="H62" s="106"/>
      <c r="I62" s="36" t="s">
        <v>39</v>
      </c>
      <c r="J62" s="219"/>
      <c r="K62" s="220"/>
      <c r="L62" s="219"/>
      <c r="M62" s="220"/>
      <c r="N62" s="220"/>
      <c r="O62" s="220"/>
      <c r="P62" s="220"/>
      <c r="Q62" s="220"/>
      <c r="R62" s="220"/>
      <c r="S62" s="220"/>
      <c r="T62" s="220"/>
      <c r="U62" s="220"/>
      <c r="V62" s="220"/>
      <c r="W62" s="220"/>
      <c r="X62" s="220"/>
      <c r="Y62" s="220"/>
      <c r="Z62" s="220"/>
      <c r="AA62" s="222"/>
    </row>
    <row r="63" spans="1:29" x14ac:dyDescent="0.4">
      <c r="A63" s="205" t="s">
        <v>85</v>
      </c>
      <c r="B63" s="60" t="s">
        <v>82</v>
      </c>
      <c r="C63" s="61"/>
      <c r="D63" s="43" t="s">
        <v>36</v>
      </c>
      <c r="E63" s="60"/>
      <c r="F63" s="32" t="s">
        <v>39</v>
      </c>
      <c r="G63" s="99"/>
      <c r="H63" s="100"/>
      <c r="I63" s="35" t="s">
        <v>39</v>
      </c>
      <c r="J63" s="175" t="s">
        <v>48</v>
      </c>
      <c r="K63" s="99"/>
      <c r="L63" s="100"/>
      <c r="M63" s="100"/>
      <c r="N63" s="100"/>
      <c r="O63" s="100"/>
      <c r="P63" s="100"/>
      <c r="Q63" s="100"/>
      <c r="R63" s="100"/>
      <c r="S63" s="101"/>
      <c r="T63" s="99"/>
      <c r="U63" s="100"/>
      <c r="V63" s="101"/>
      <c r="W63" s="99"/>
      <c r="X63" s="100"/>
      <c r="Y63" s="100"/>
      <c r="Z63" s="100"/>
      <c r="AA63" s="101"/>
    </row>
    <row r="64" spans="1:29" x14ac:dyDescent="0.4">
      <c r="A64" s="206"/>
      <c r="B64" s="10" t="s">
        <v>83</v>
      </c>
      <c r="C64" s="11"/>
      <c r="D64" s="44" t="s">
        <v>36</v>
      </c>
      <c r="E64" s="10"/>
      <c r="F64" s="33" t="s">
        <v>39</v>
      </c>
      <c r="G64" s="102"/>
      <c r="H64" s="103"/>
      <c r="I64" s="38" t="s">
        <v>39</v>
      </c>
      <c r="J64" s="176"/>
      <c r="K64" s="102"/>
      <c r="L64" s="103"/>
      <c r="M64" s="103"/>
      <c r="N64" s="103"/>
      <c r="O64" s="103"/>
      <c r="P64" s="103"/>
      <c r="Q64" s="103"/>
      <c r="R64" s="103"/>
      <c r="S64" s="104"/>
      <c r="T64" s="102"/>
      <c r="U64" s="103"/>
      <c r="V64" s="104"/>
      <c r="W64" s="102"/>
      <c r="X64" s="103"/>
      <c r="Y64" s="103"/>
      <c r="Z64" s="103"/>
      <c r="AA64" s="104"/>
    </row>
    <row r="65" spans="1:27" x14ac:dyDescent="0.4">
      <c r="A65" s="207"/>
      <c r="B65" s="12" t="s">
        <v>84</v>
      </c>
      <c r="C65" s="13"/>
      <c r="D65" s="45" t="s">
        <v>36</v>
      </c>
      <c r="E65" s="12"/>
      <c r="F65" s="34" t="s">
        <v>39</v>
      </c>
      <c r="G65" s="201"/>
      <c r="H65" s="106"/>
      <c r="I65" s="36" t="s">
        <v>39</v>
      </c>
      <c r="J65" s="177"/>
      <c r="K65" s="105"/>
      <c r="L65" s="106"/>
      <c r="M65" s="106"/>
      <c r="N65" s="106"/>
      <c r="O65" s="106"/>
      <c r="P65" s="106"/>
      <c r="Q65" s="106"/>
      <c r="R65" s="106"/>
      <c r="S65" s="107"/>
      <c r="T65" s="105"/>
      <c r="U65" s="106"/>
      <c r="V65" s="107"/>
      <c r="W65" s="105"/>
      <c r="X65" s="106"/>
      <c r="Y65" s="106"/>
      <c r="Z65" s="106"/>
      <c r="AA65" s="107"/>
    </row>
    <row r="66" spans="1:27" x14ac:dyDescent="0.4">
      <c r="A66" s="148" t="s">
        <v>87</v>
      </c>
      <c r="B66" s="149"/>
      <c r="C66" s="149"/>
      <c r="D66" s="150"/>
      <c r="E66" s="120"/>
      <c r="F66" s="111"/>
      <c r="G66" s="111"/>
      <c r="H66" s="111"/>
      <c r="I66" s="37" t="s">
        <v>39</v>
      </c>
      <c r="J66" s="141" t="s">
        <v>123</v>
      </c>
      <c r="K66" s="141"/>
      <c r="L66" s="141"/>
      <c r="M66" s="141"/>
      <c r="N66" s="141"/>
      <c r="O66" s="120"/>
      <c r="P66" s="111"/>
      <c r="Q66" s="111"/>
      <c r="R66" s="111"/>
      <c r="S66" s="111"/>
      <c r="T66" s="54" t="s">
        <v>117</v>
      </c>
      <c r="U66" s="145" t="s">
        <v>134</v>
      </c>
      <c r="V66" s="67" t="s">
        <v>135</v>
      </c>
      <c r="W66" s="108" t="s">
        <v>136</v>
      </c>
      <c r="X66" s="108"/>
      <c r="Y66" s="108" t="s">
        <v>49</v>
      </c>
      <c r="Z66" s="108"/>
      <c r="AA66" s="29">
        <v>1.2</v>
      </c>
    </row>
    <row r="67" spans="1:27" x14ac:dyDescent="0.4">
      <c r="A67" s="148" t="s">
        <v>88</v>
      </c>
      <c r="B67" s="149"/>
      <c r="C67" s="149"/>
      <c r="D67" s="150"/>
      <c r="E67" s="110"/>
      <c r="F67" s="111"/>
      <c r="G67" s="111"/>
      <c r="H67" s="111"/>
      <c r="I67" s="37" t="s">
        <v>39</v>
      </c>
      <c r="J67" s="141" t="s">
        <v>124</v>
      </c>
      <c r="K67" s="141"/>
      <c r="L67" s="141"/>
      <c r="M67" s="141"/>
      <c r="N67" s="141"/>
      <c r="O67" s="110">
        <f>E73-E74</f>
        <v>17088</v>
      </c>
      <c r="P67" s="111"/>
      <c r="Q67" s="111"/>
      <c r="R67" s="111"/>
      <c r="S67" s="111"/>
      <c r="T67" s="54" t="s">
        <v>117</v>
      </c>
      <c r="U67" s="146"/>
      <c r="V67" s="29"/>
      <c r="W67" s="108"/>
      <c r="X67" s="108"/>
      <c r="Y67" s="108"/>
      <c r="Z67" s="108"/>
      <c r="AA67" s="83"/>
    </row>
    <row r="68" spans="1:27" x14ac:dyDescent="0.4">
      <c r="A68" s="148" t="s">
        <v>151</v>
      </c>
      <c r="B68" s="149"/>
      <c r="C68" s="149"/>
      <c r="D68" s="150"/>
      <c r="E68" s="110"/>
      <c r="F68" s="214"/>
      <c r="G68" s="214"/>
      <c r="H68" s="214"/>
      <c r="I68" s="56" t="s">
        <v>117</v>
      </c>
      <c r="J68" s="141" t="s">
        <v>125</v>
      </c>
      <c r="K68" s="141"/>
      <c r="L68" s="141"/>
      <c r="M68" s="141"/>
      <c r="N68" s="141"/>
      <c r="O68" s="120"/>
      <c r="P68" s="111"/>
      <c r="Q68" s="111"/>
      <c r="R68" s="111"/>
      <c r="S68" s="111"/>
      <c r="T68" s="54" t="s">
        <v>117</v>
      </c>
      <c r="U68" s="146"/>
      <c r="V68" s="29"/>
      <c r="W68" s="108"/>
      <c r="X68" s="108"/>
      <c r="Y68" s="108"/>
      <c r="Z68" s="108"/>
      <c r="AA68" s="67"/>
    </row>
    <row r="69" spans="1:27" x14ac:dyDescent="0.4">
      <c r="A69" s="148" t="s">
        <v>152</v>
      </c>
      <c r="B69" s="149"/>
      <c r="C69" s="149"/>
      <c r="D69" s="150"/>
      <c r="E69" s="208"/>
      <c r="F69" s="209"/>
      <c r="G69" s="209"/>
      <c r="H69" s="209"/>
      <c r="I69" s="37" t="s">
        <v>39</v>
      </c>
      <c r="J69" s="141" t="s">
        <v>126</v>
      </c>
      <c r="K69" s="141"/>
      <c r="L69" s="141"/>
      <c r="M69" s="141"/>
      <c r="N69" s="141"/>
      <c r="O69" s="120"/>
      <c r="P69" s="111"/>
      <c r="Q69" s="111"/>
      <c r="R69" s="111"/>
      <c r="S69" s="111"/>
      <c r="T69" s="54" t="s">
        <v>117</v>
      </c>
      <c r="U69" s="146"/>
      <c r="V69" s="29"/>
      <c r="W69" s="108"/>
      <c r="X69" s="108"/>
      <c r="Y69" s="108"/>
      <c r="Z69" s="108"/>
      <c r="AA69" s="67"/>
    </row>
    <row r="70" spans="1:27" x14ac:dyDescent="0.4">
      <c r="A70" s="148" t="s">
        <v>89</v>
      </c>
      <c r="B70" s="149"/>
      <c r="C70" s="149"/>
      <c r="D70" s="150"/>
      <c r="E70" s="210"/>
      <c r="F70" s="211"/>
      <c r="G70" s="211"/>
      <c r="H70" s="211"/>
      <c r="I70" s="37" t="s">
        <v>39</v>
      </c>
      <c r="J70" s="141" t="s">
        <v>127</v>
      </c>
      <c r="K70" s="141"/>
      <c r="L70" s="141"/>
      <c r="M70" s="141"/>
      <c r="N70" s="141"/>
      <c r="O70" s="120"/>
      <c r="P70" s="111"/>
      <c r="Q70" s="111"/>
      <c r="R70" s="111"/>
      <c r="S70" s="111"/>
      <c r="T70" s="54" t="s">
        <v>117</v>
      </c>
      <c r="U70" s="146"/>
      <c r="V70" s="29"/>
      <c r="W70" s="108"/>
      <c r="X70" s="108"/>
      <c r="Y70" s="108"/>
      <c r="Z70" s="108"/>
      <c r="AA70" s="67"/>
    </row>
    <row r="71" spans="1:27" x14ac:dyDescent="0.4">
      <c r="A71" s="148" t="s">
        <v>139</v>
      </c>
      <c r="B71" s="149"/>
      <c r="C71" s="149"/>
      <c r="D71" s="150"/>
      <c r="E71" s="23">
        <f>SUM(E15:E43)</f>
        <v>19300</v>
      </c>
      <c r="F71" s="37" t="s">
        <v>39</v>
      </c>
      <c r="G71" s="173">
        <f>SUM(G21:H43)</f>
        <v>4337</v>
      </c>
      <c r="H71" s="174"/>
      <c r="I71" s="37" t="s">
        <v>39</v>
      </c>
      <c r="J71" s="142" t="s">
        <v>128</v>
      </c>
      <c r="K71" s="142"/>
      <c r="L71" s="142"/>
      <c r="M71" s="142"/>
      <c r="N71" s="142"/>
      <c r="O71" s="110">
        <f>E70</f>
        <v>0</v>
      </c>
      <c r="P71" s="111"/>
      <c r="Q71" s="111"/>
      <c r="R71" s="111"/>
      <c r="S71" s="111"/>
      <c r="T71" s="54" t="s">
        <v>117</v>
      </c>
      <c r="U71" s="146"/>
      <c r="V71" s="29"/>
      <c r="W71" s="108"/>
      <c r="X71" s="108"/>
      <c r="Y71" s="108"/>
      <c r="Z71" s="108"/>
      <c r="AA71" s="67"/>
    </row>
    <row r="72" spans="1:27" x14ac:dyDescent="0.4">
      <c r="A72" s="148" t="s">
        <v>140</v>
      </c>
      <c r="B72" s="149"/>
      <c r="C72" s="149"/>
      <c r="D72" s="150"/>
      <c r="E72" s="4">
        <v>15</v>
      </c>
      <c r="F72" s="31" t="s">
        <v>43</v>
      </c>
      <c r="G72" s="210">
        <f>ROUND(G71*E72/100,0)</f>
        <v>651</v>
      </c>
      <c r="H72" s="211"/>
      <c r="I72" s="37" t="s">
        <v>39</v>
      </c>
      <c r="J72" s="141" t="s">
        <v>129</v>
      </c>
      <c r="K72" s="141"/>
      <c r="L72" s="141"/>
      <c r="M72" s="141"/>
      <c r="N72" s="141"/>
      <c r="O72" s="120"/>
      <c r="P72" s="111"/>
      <c r="Q72" s="111"/>
      <c r="R72" s="111"/>
      <c r="S72" s="111"/>
      <c r="T72" s="54" t="s">
        <v>117</v>
      </c>
      <c r="U72" s="146"/>
      <c r="V72" s="29"/>
      <c r="W72" s="108"/>
      <c r="X72" s="108"/>
      <c r="Y72" s="108"/>
      <c r="Z72" s="108"/>
      <c r="AA72" s="67" t="s">
        <v>50</v>
      </c>
    </row>
    <row r="73" spans="1:27" x14ac:dyDescent="0.4">
      <c r="A73" s="148" t="s">
        <v>120</v>
      </c>
      <c r="B73" s="149"/>
      <c r="C73" s="149"/>
      <c r="D73" s="150"/>
      <c r="E73" s="110">
        <f>E71+G71+G72</f>
        <v>24288</v>
      </c>
      <c r="F73" s="214"/>
      <c r="G73" s="214"/>
      <c r="H73" s="214"/>
      <c r="I73" s="37" t="s">
        <v>39</v>
      </c>
      <c r="J73" s="141" t="s">
        <v>130</v>
      </c>
      <c r="K73" s="141"/>
      <c r="L73" s="141"/>
      <c r="M73" s="141"/>
      <c r="N73" s="141"/>
      <c r="O73" s="120"/>
      <c r="P73" s="111"/>
      <c r="Q73" s="111"/>
      <c r="R73" s="111"/>
      <c r="S73" s="111"/>
      <c r="T73" s="54" t="s">
        <v>117</v>
      </c>
      <c r="U73" s="146"/>
      <c r="V73" s="29"/>
      <c r="W73" s="108"/>
      <c r="X73" s="108"/>
      <c r="Y73" s="108"/>
      <c r="Z73" s="108"/>
      <c r="AA73" s="67" t="s">
        <v>51</v>
      </c>
    </row>
    <row r="74" spans="1:27" x14ac:dyDescent="0.4">
      <c r="A74" s="151" t="s">
        <v>121</v>
      </c>
      <c r="B74" s="151"/>
      <c r="C74" s="151"/>
      <c r="D74" s="151"/>
      <c r="E74" s="212">
        <f>ROUNDDOWN(E73*0.3,-2)</f>
        <v>7200</v>
      </c>
      <c r="F74" s="213"/>
      <c r="G74" s="213"/>
      <c r="H74" s="213"/>
      <c r="I74" s="35" t="s">
        <v>39</v>
      </c>
      <c r="J74" s="141" t="s">
        <v>131</v>
      </c>
      <c r="K74" s="141"/>
      <c r="L74" s="141"/>
      <c r="M74" s="141"/>
      <c r="N74" s="141"/>
      <c r="O74" s="120"/>
      <c r="P74" s="111"/>
      <c r="Q74" s="111"/>
      <c r="R74" s="111"/>
      <c r="S74" s="111"/>
      <c r="T74" s="54" t="s">
        <v>117</v>
      </c>
      <c r="U74" s="146"/>
      <c r="V74" s="29"/>
      <c r="W74" s="108"/>
      <c r="X74" s="108"/>
      <c r="Y74" s="108"/>
      <c r="Z74" s="108"/>
      <c r="AA74" s="67" t="s">
        <v>52</v>
      </c>
    </row>
    <row r="75" spans="1:27" x14ac:dyDescent="0.4">
      <c r="A75" s="151" t="s">
        <v>122</v>
      </c>
      <c r="B75" s="151"/>
      <c r="C75" s="151"/>
      <c r="D75" s="151"/>
      <c r="E75" s="215"/>
      <c r="F75" s="216"/>
      <c r="G75" s="216"/>
      <c r="H75" s="216"/>
      <c r="I75" s="35" t="s">
        <v>39</v>
      </c>
      <c r="J75" s="141" t="s">
        <v>132</v>
      </c>
      <c r="K75" s="141"/>
      <c r="L75" s="141"/>
      <c r="M75" s="141"/>
      <c r="N75" s="141"/>
      <c r="O75" s="120"/>
      <c r="P75" s="111"/>
      <c r="Q75" s="111"/>
      <c r="R75" s="111"/>
      <c r="S75" s="111"/>
      <c r="T75" s="54" t="s">
        <v>117</v>
      </c>
      <c r="U75" s="146"/>
      <c r="V75" s="29"/>
      <c r="W75" s="108"/>
      <c r="X75" s="108"/>
      <c r="Y75" s="108"/>
      <c r="Z75" s="108"/>
      <c r="AA75" s="67" t="s">
        <v>53</v>
      </c>
    </row>
    <row r="76" spans="1:27" x14ac:dyDescent="0.4">
      <c r="A76" s="29" t="s">
        <v>32</v>
      </c>
      <c r="B76" s="108"/>
      <c r="C76" s="108"/>
      <c r="D76" s="108"/>
      <c r="E76" s="81" t="s">
        <v>44</v>
      </c>
      <c r="F76" s="120"/>
      <c r="G76" s="111"/>
      <c r="H76" s="111"/>
      <c r="I76" s="121"/>
      <c r="J76" s="141" t="s">
        <v>133</v>
      </c>
      <c r="K76" s="141"/>
      <c r="L76" s="141"/>
      <c r="M76" s="141"/>
      <c r="N76" s="141"/>
      <c r="O76" s="120"/>
      <c r="P76" s="111"/>
      <c r="Q76" s="111"/>
      <c r="R76" s="111"/>
      <c r="S76" s="111"/>
      <c r="T76" s="28" t="s">
        <v>39</v>
      </c>
      <c r="U76" s="147"/>
      <c r="V76" s="108" t="s">
        <v>137</v>
      </c>
      <c r="W76" s="108"/>
      <c r="X76" s="108"/>
      <c r="Y76" s="108"/>
      <c r="Z76" s="108"/>
      <c r="AA76" s="67"/>
    </row>
    <row r="77" spans="1:27" ht="17.399999999999999" x14ac:dyDescent="0.4">
      <c r="J77" s="55" t="s">
        <v>96</v>
      </c>
      <c r="V77" s="143" t="s">
        <v>138</v>
      </c>
      <c r="W77" s="144"/>
      <c r="X77" s="144"/>
      <c r="Y77" s="144"/>
      <c r="Z77" s="144"/>
      <c r="AA77" s="144"/>
    </row>
  </sheetData>
  <mergeCells count="469">
    <mergeCell ref="V77:AA77"/>
    <mergeCell ref="L57:AA62"/>
    <mergeCell ref="W63:AA65"/>
    <mergeCell ref="B76:D76"/>
    <mergeCell ref="F76:I76"/>
    <mergeCell ref="J76:N76"/>
    <mergeCell ref="O76:S76"/>
    <mergeCell ref="V76:X76"/>
    <mergeCell ref="Y76:Z76"/>
    <mergeCell ref="A75:D75"/>
    <mergeCell ref="E75:H75"/>
    <mergeCell ref="J75:N75"/>
    <mergeCell ref="O75:S75"/>
    <mergeCell ref="W75:X75"/>
    <mergeCell ref="Y75:Z75"/>
    <mergeCell ref="A74:D74"/>
    <mergeCell ref="E74:H74"/>
    <mergeCell ref="J74:N74"/>
    <mergeCell ref="O74:S74"/>
    <mergeCell ref="W74:X74"/>
    <mergeCell ref="Y74:Z74"/>
    <mergeCell ref="A73:D73"/>
    <mergeCell ref="E73:H73"/>
    <mergeCell ref="J73:N73"/>
    <mergeCell ref="O73:S73"/>
    <mergeCell ref="W73:X73"/>
    <mergeCell ref="Y73:Z73"/>
    <mergeCell ref="A72:D72"/>
    <mergeCell ref="G72:H72"/>
    <mergeCell ref="J72:N72"/>
    <mergeCell ref="O72:S72"/>
    <mergeCell ref="W72:X72"/>
    <mergeCell ref="Y72:Z72"/>
    <mergeCell ref="O68:S68"/>
    <mergeCell ref="W68:X68"/>
    <mergeCell ref="Y68:Z68"/>
    <mergeCell ref="A71:D71"/>
    <mergeCell ref="G71:H71"/>
    <mergeCell ref="J71:N71"/>
    <mergeCell ref="O71:S71"/>
    <mergeCell ref="W71:X71"/>
    <mergeCell ref="Y71:Z71"/>
    <mergeCell ref="A70:D70"/>
    <mergeCell ref="E70:H70"/>
    <mergeCell ref="J70:N70"/>
    <mergeCell ref="O70:S70"/>
    <mergeCell ref="W70:X70"/>
    <mergeCell ref="Y70:Z70"/>
    <mergeCell ref="A67:D67"/>
    <mergeCell ref="E67:H67"/>
    <mergeCell ref="J67:N67"/>
    <mergeCell ref="O67:S67"/>
    <mergeCell ref="W67:X67"/>
    <mergeCell ref="Y67:Z67"/>
    <mergeCell ref="G64:H64"/>
    <mergeCell ref="G65:H65"/>
    <mergeCell ref="A66:D66"/>
    <mergeCell ref="E66:H66"/>
    <mergeCell ref="J66:N66"/>
    <mergeCell ref="O66:S66"/>
    <mergeCell ref="U66:U76"/>
    <mergeCell ref="W66:X66"/>
    <mergeCell ref="Y66:Z66"/>
    <mergeCell ref="A69:D69"/>
    <mergeCell ref="E69:H69"/>
    <mergeCell ref="J69:N69"/>
    <mergeCell ref="O69:S69"/>
    <mergeCell ref="W69:X69"/>
    <mergeCell ref="Y69:Z69"/>
    <mergeCell ref="A68:D68"/>
    <mergeCell ref="E68:H68"/>
    <mergeCell ref="J68:N68"/>
    <mergeCell ref="G62:H62"/>
    <mergeCell ref="A63:A65"/>
    <mergeCell ref="G63:H63"/>
    <mergeCell ref="J63:J65"/>
    <mergeCell ref="K63:S65"/>
    <mergeCell ref="T63:V65"/>
    <mergeCell ref="X56:Y56"/>
    <mergeCell ref="A57:A59"/>
    <mergeCell ref="G57:H57"/>
    <mergeCell ref="J57:K62"/>
    <mergeCell ref="G58:H58"/>
    <mergeCell ref="G59:H59"/>
    <mergeCell ref="A60:A62"/>
    <mergeCell ref="G60:H60"/>
    <mergeCell ref="G61:H61"/>
    <mergeCell ref="G56:H56"/>
    <mergeCell ref="J56:K56"/>
    <mergeCell ref="L56:O56"/>
    <mergeCell ref="P56:Q56"/>
    <mergeCell ref="R56:S56"/>
    <mergeCell ref="T56:U56"/>
    <mergeCell ref="J55:K55"/>
    <mergeCell ref="L55:O55"/>
    <mergeCell ref="P55:Q55"/>
    <mergeCell ref="R55:S55"/>
    <mergeCell ref="T55:U55"/>
    <mergeCell ref="X55:Y55"/>
    <mergeCell ref="X53:Y53"/>
    <mergeCell ref="A54:A56"/>
    <mergeCell ref="G54:H54"/>
    <mergeCell ref="J54:K54"/>
    <mergeCell ref="L54:O54"/>
    <mergeCell ref="P54:Q54"/>
    <mergeCell ref="R54:S54"/>
    <mergeCell ref="T54:U54"/>
    <mergeCell ref="X54:Y54"/>
    <mergeCell ref="G55:H55"/>
    <mergeCell ref="G53:H53"/>
    <mergeCell ref="J53:K53"/>
    <mergeCell ref="L53:O53"/>
    <mergeCell ref="P53:Q53"/>
    <mergeCell ref="R53:S53"/>
    <mergeCell ref="T53:U53"/>
    <mergeCell ref="J52:K52"/>
    <mergeCell ref="L52:O52"/>
    <mergeCell ref="P52:Q52"/>
    <mergeCell ref="R52:S52"/>
    <mergeCell ref="T52:U52"/>
    <mergeCell ref="X52:Y52"/>
    <mergeCell ref="X50:Y50"/>
    <mergeCell ref="A51:A53"/>
    <mergeCell ref="G51:H51"/>
    <mergeCell ref="J51:K51"/>
    <mergeCell ref="L51:O51"/>
    <mergeCell ref="P51:Q51"/>
    <mergeCell ref="R51:S51"/>
    <mergeCell ref="T51:U51"/>
    <mergeCell ref="X51:Y51"/>
    <mergeCell ref="G52:H52"/>
    <mergeCell ref="G50:H50"/>
    <mergeCell ref="J50:K50"/>
    <mergeCell ref="L50:O50"/>
    <mergeCell ref="P50:Q50"/>
    <mergeCell ref="R50:S50"/>
    <mergeCell ref="T50:U50"/>
    <mergeCell ref="A48:A50"/>
    <mergeCell ref="X48:Y48"/>
    <mergeCell ref="G49:H49"/>
    <mergeCell ref="J49:K49"/>
    <mergeCell ref="L49:O49"/>
    <mergeCell ref="P49:Q49"/>
    <mergeCell ref="R49:S49"/>
    <mergeCell ref="T49:U49"/>
    <mergeCell ref="X49:Y49"/>
    <mergeCell ref="R47:S47"/>
    <mergeCell ref="T47:U47"/>
    <mergeCell ref="X47:Y47"/>
    <mergeCell ref="G48:H48"/>
    <mergeCell ref="J48:K48"/>
    <mergeCell ref="L48:O48"/>
    <mergeCell ref="P48:Q48"/>
    <mergeCell ref="R48:S48"/>
    <mergeCell ref="T48:U48"/>
    <mergeCell ref="T45:U45"/>
    <mergeCell ref="X45:Y45"/>
    <mergeCell ref="G46:H46"/>
    <mergeCell ref="J46:K46"/>
    <mergeCell ref="L46:O46"/>
    <mergeCell ref="P46:Q46"/>
    <mergeCell ref="R46:S46"/>
    <mergeCell ref="T46:U46"/>
    <mergeCell ref="X46:Y46"/>
    <mergeCell ref="A45:A47"/>
    <mergeCell ref="G45:H45"/>
    <mergeCell ref="J45:K45"/>
    <mergeCell ref="L45:O45"/>
    <mergeCell ref="P45:Q45"/>
    <mergeCell ref="R45:S45"/>
    <mergeCell ref="G47:H47"/>
    <mergeCell ref="J47:K47"/>
    <mergeCell ref="L47:O47"/>
    <mergeCell ref="P47:Q47"/>
    <mergeCell ref="X43:Y43"/>
    <mergeCell ref="G44:H44"/>
    <mergeCell ref="J44:K44"/>
    <mergeCell ref="L44:O44"/>
    <mergeCell ref="P44:Q44"/>
    <mergeCell ref="R44:S44"/>
    <mergeCell ref="T44:U44"/>
    <mergeCell ref="X44:Y44"/>
    <mergeCell ref="R42:S42"/>
    <mergeCell ref="T42:U42"/>
    <mergeCell ref="X42:Y42"/>
    <mergeCell ref="L42:O42"/>
    <mergeCell ref="P42:Q42"/>
    <mergeCell ref="A43:A44"/>
    <mergeCell ref="G43:H43"/>
    <mergeCell ref="J43:K43"/>
    <mergeCell ref="L43:O43"/>
    <mergeCell ref="P43:Q43"/>
    <mergeCell ref="R43:S43"/>
    <mergeCell ref="T43:U43"/>
    <mergeCell ref="T40:U40"/>
    <mergeCell ref="X40:Y40"/>
    <mergeCell ref="G41:H41"/>
    <mergeCell ref="J41:K41"/>
    <mergeCell ref="L41:O41"/>
    <mergeCell ref="P41:Q41"/>
    <mergeCell ref="R41:S41"/>
    <mergeCell ref="T41:U41"/>
    <mergeCell ref="X41:Y41"/>
    <mergeCell ref="A40:A42"/>
    <mergeCell ref="G40:H40"/>
    <mergeCell ref="J40:K40"/>
    <mergeCell ref="L40:O40"/>
    <mergeCell ref="P40:Q40"/>
    <mergeCell ref="R40:S40"/>
    <mergeCell ref="G42:H42"/>
    <mergeCell ref="J42:K42"/>
    <mergeCell ref="X38:Y38"/>
    <mergeCell ref="G39:H39"/>
    <mergeCell ref="J39:K39"/>
    <mergeCell ref="L39:O39"/>
    <mergeCell ref="P39:Q39"/>
    <mergeCell ref="R39:S39"/>
    <mergeCell ref="T39:U39"/>
    <mergeCell ref="X39:Y39"/>
    <mergeCell ref="R37:S37"/>
    <mergeCell ref="T37:U37"/>
    <mergeCell ref="X37:Y37"/>
    <mergeCell ref="L37:O37"/>
    <mergeCell ref="P37:Q37"/>
    <mergeCell ref="A38:A39"/>
    <mergeCell ref="G38:H38"/>
    <mergeCell ref="J38:K38"/>
    <mergeCell ref="L38:O38"/>
    <mergeCell ref="P38:Q38"/>
    <mergeCell ref="R38:S38"/>
    <mergeCell ref="T38:U38"/>
    <mergeCell ref="T35:U35"/>
    <mergeCell ref="X35:Y35"/>
    <mergeCell ref="G36:H36"/>
    <mergeCell ref="J36:K36"/>
    <mergeCell ref="L36:O36"/>
    <mergeCell ref="P36:Q36"/>
    <mergeCell ref="R36:S36"/>
    <mergeCell ref="T36:U36"/>
    <mergeCell ref="X36:Y36"/>
    <mergeCell ref="A35:A37"/>
    <mergeCell ref="G35:H35"/>
    <mergeCell ref="J35:K35"/>
    <mergeCell ref="L35:O35"/>
    <mergeCell ref="P35:Q35"/>
    <mergeCell ref="R35:S35"/>
    <mergeCell ref="G37:H37"/>
    <mergeCell ref="J37:K37"/>
    <mergeCell ref="J34:K34"/>
    <mergeCell ref="L34:O34"/>
    <mergeCell ref="P34:Q34"/>
    <mergeCell ref="R34:S34"/>
    <mergeCell ref="T34:U34"/>
    <mergeCell ref="X34:Y34"/>
    <mergeCell ref="X32:Y32"/>
    <mergeCell ref="A33:A34"/>
    <mergeCell ref="G33:H33"/>
    <mergeCell ref="J33:K33"/>
    <mergeCell ref="L33:O33"/>
    <mergeCell ref="P33:Q33"/>
    <mergeCell ref="R33:S33"/>
    <mergeCell ref="T33:U33"/>
    <mergeCell ref="X33:Y33"/>
    <mergeCell ref="G34:H34"/>
    <mergeCell ref="G32:H32"/>
    <mergeCell ref="J32:K32"/>
    <mergeCell ref="L32:O32"/>
    <mergeCell ref="P32:Q32"/>
    <mergeCell ref="R32:S32"/>
    <mergeCell ref="T32:U32"/>
    <mergeCell ref="X30:Y30"/>
    <mergeCell ref="G31:H31"/>
    <mergeCell ref="J31:K31"/>
    <mergeCell ref="L31:O31"/>
    <mergeCell ref="P31:Q31"/>
    <mergeCell ref="R31:S31"/>
    <mergeCell ref="T31:U31"/>
    <mergeCell ref="X31:Y31"/>
    <mergeCell ref="G30:H30"/>
    <mergeCell ref="J30:K30"/>
    <mergeCell ref="L30:O30"/>
    <mergeCell ref="P30:Q30"/>
    <mergeCell ref="R30:S30"/>
    <mergeCell ref="T30:U30"/>
    <mergeCell ref="X28:Y28"/>
    <mergeCell ref="G29:H29"/>
    <mergeCell ref="J29:K29"/>
    <mergeCell ref="L29:O29"/>
    <mergeCell ref="P29:Q29"/>
    <mergeCell ref="R29:S29"/>
    <mergeCell ref="T29:U29"/>
    <mergeCell ref="X29:Y29"/>
    <mergeCell ref="G28:H28"/>
    <mergeCell ref="J28:K28"/>
    <mergeCell ref="L28:O28"/>
    <mergeCell ref="P28:Q28"/>
    <mergeCell ref="R28:S28"/>
    <mergeCell ref="T28:U28"/>
    <mergeCell ref="X26:Y26"/>
    <mergeCell ref="G27:H27"/>
    <mergeCell ref="J27:K27"/>
    <mergeCell ref="L27:O27"/>
    <mergeCell ref="P27:Q27"/>
    <mergeCell ref="R27:S27"/>
    <mergeCell ref="T27:U27"/>
    <mergeCell ref="X27:Y27"/>
    <mergeCell ref="G26:H26"/>
    <mergeCell ref="J26:K26"/>
    <mergeCell ref="L26:O26"/>
    <mergeCell ref="P26:Q26"/>
    <mergeCell ref="R26:S26"/>
    <mergeCell ref="T26:U26"/>
    <mergeCell ref="G21:H21"/>
    <mergeCell ref="J21:K21"/>
    <mergeCell ref="L21:O21"/>
    <mergeCell ref="P21:Q21"/>
    <mergeCell ref="R21:S21"/>
    <mergeCell ref="G23:H23"/>
    <mergeCell ref="J23:K23"/>
    <mergeCell ref="X24:Y24"/>
    <mergeCell ref="G25:H25"/>
    <mergeCell ref="J25:K25"/>
    <mergeCell ref="L25:O25"/>
    <mergeCell ref="P25:Q25"/>
    <mergeCell ref="R25:S25"/>
    <mergeCell ref="T25:U25"/>
    <mergeCell ref="X25:Y25"/>
    <mergeCell ref="R23:S23"/>
    <mergeCell ref="T23:U23"/>
    <mergeCell ref="X23:Y23"/>
    <mergeCell ref="L23:O23"/>
    <mergeCell ref="P23:Q23"/>
    <mergeCell ref="L20:O20"/>
    <mergeCell ref="P20:Q20"/>
    <mergeCell ref="R20:S20"/>
    <mergeCell ref="T20:U20"/>
    <mergeCell ref="X20:Y20"/>
    <mergeCell ref="T17:U17"/>
    <mergeCell ref="X17:Y17"/>
    <mergeCell ref="A24:A29"/>
    <mergeCell ref="G24:H24"/>
    <mergeCell ref="J24:K24"/>
    <mergeCell ref="L24:O24"/>
    <mergeCell ref="P24:Q24"/>
    <mergeCell ref="R24:S24"/>
    <mergeCell ref="T24:U24"/>
    <mergeCell ref="T21:U21"/>
    <mergeCell ref="X21:Y21"/>
    <mergeCell ref="G22:H22"/>
    <mergeCell ref="J22:K22"/>
    <mergeCell ref="L22:O22"/>
    <mergeCell ref="P22:Q22"/>
    <mergeCell ref="R22:S22"/>
    <mergeCell ref="T22:U22"/>
    <mergeCell ref="X22:Y22"/>
    <mergeCell ref="A21:A23"/>
    <mergeCell ref="Y13:Y14"/>
    <mergeCell ref="Z13:AA14"/>
    <mergeCell ref="J14:K14"/>
    <mergeCell ref="L14:S14"/>
    <mergeCell ref="B18:D18"/>
    <mergeCell ref="J18:K18"/>
    <mergeCell ref="L18:O18"/>
    <mergeCell ref="P18:Q18"/>
    <mergeCell ref="R18:S18"/>
    <mergeCell ref="T18:U18"/>
    <mergeCell ref="X18:Y18"/>
    <mergeCell ref="B17:D17"/>
    <mergeCell ref="G17:I20"/>
    <mergeCell ref="J17:K17"/>
    <mergeCell ref="L17:O17"/>
    <mergeCell ref="P17:Q17"/>
    <mergeCell ref="R17:S17"/>
    <mergeCell ref="J19:K19"/>
    <mergeCell ref="L19:O19"/>
    <mergeCell ref="P19:Q19"/>
    <mergeCell ref="R19:S19"/>
    <mergeCell ref="T19:U19"/>
    <mergeCell ref="X19:Y19"/>
    <mergeCell ref="J20:K20"/>
    <mergeCell ref="A15:A20"/>
    <mergeCell ref="J15:K15"/>
    <mergeCell ref="L15:O15"/>
    <mergeCell ref="P15:Q15"/>
    <mergeCell ref="R15:S15"/>
    <mergeCell ref="A12:B12"/>
    <mergeCell ref="F12:AA12"/>
    <mergeCell ref="A13:D14"/>
    <mergeCell ref="E13:F14"/>
    <mergeCell ref="G13:I14"/>
    <mergeCell ref="J13:K13"/>
    <mergeCell ref="L13:S13"/>
    <mergeCell ref="T13:U14"/>
    <mergeCell ref="V13:V14"/>
    <mergeCell ref="W13:W14"/>
    <mergeCell ref="T15:U15"/>
    <mergeCell ref="X15:AA15"/>
    <mergeCell ref="J16:K16"/>
    <mergeCell ref="L16:O16"/>
    <mergeCell ref="P16:Q16"/>
    <mergeCell ref="R16:S16"/>
    <mergeCell ref="T16:U16"/>
    <mergeCell ref="X16:Y16"/>
    <mergeCell ref="X13:X14"/>
    <mergeCell ref="T9:U9"/>
    <mergeCell ref="V9:W9"/>
    <mergeCell ref="T10:U10"/>
    <mergeCell ref="V10:W10"/>
    <mergeCell ref="A11:F11"/>
    <mergeCell ref="G11:I11"/>
    <mergeCell ref="L11:M11"/>
    <mergeCell ref="N11:O11"/>
    <mergeCell ref="R11:S11"/>
    <mergeCell ref="T11:U11"/>
    <mergeCell ref="V11:W11"/>
    <mergeCell ref="A10:F10"/>
    <mergeCell ref="G10:I10"/>
    <mergeCell ref="L10:M10"/>
    <mergeCell ref="N10:O10"/>
    <mergeCell ref="P10:Q10"/>
    <mergeCell ref="R10:S10"/>
    <mergeCell ref="T7:U7"/>
    <mergeCell ref="V7:X7"/>
    <mergeCell ref="Y7:AA7"/>
    <mergeCell ref="A8:F8"/>
    <mergeCell ref="G8:I8"/>
    <mergeCell ref="L8:M8"/>
    <mergeCell ref="N8:O8"/>
    <mergeCell ref="P8:Q8"/>
    <mergeCell ref="R8:S8"/>
    <mergeCell ref="T8:U8"/>
    <mergeCell ref="A7:F7"/>
    <mergeCell ref="G7:I7"/>
    <mergeCell ref="L7:M7"/>
    <mergeCell ref="N7:O7"/>
    <mergeCell ref="P7:Q7"/>
    <mergeCell ref="R7:S7"/>
    <mergeCell ref="V8:W8"/>
    <mergeCell ref="Y8:AA11"/>
    <mergeCell ref="A9:F9"/>
    <mergeCell ref="G9:I9"/>
    <mergeCell ref="L9:M9"/>
    <mergeCell ref="N9:O9"/>
    <mergeCell ref="P9:Q9"/>
    <mergeCell ref="R9:S9"/>
    <mergeCell ref="T5:U6"/>
    <mergeCell ref="V5:AA6"/>
    <mergeCell ref="A6:B6"/>
    <mergeCell ref="C6:F6"/>
    <mergeCell ref="G6:J6"/>
    <mergeCell ref="L6:S6"/>
    <mergeCell ref="A4:B4"/>
    <mergeCell ref="C4:F4"/>
    <mergeCell ref="G4:J4"/>
    <mergeCell ref="K4:S4"/>
    <mergeCell ref="A5:B5"/>
    <mergeCell ref="C5:F5"/>
    <mergeCell ref="G5:J5"/>
    <mergeCell ref="K5:S5"/>
    <mergeCell ref="Y1:AA1"/>
    <mergeCell ref="A2:B3"/>
    <mergeCell ref="C2:C3"/>
    <mergeCell ref="D2:D3"/>
    <mergeCell ref="E2:E3"/>
    <mergeCell ref="F2:F3"/>
    <mergeCell ref="G2:S3"/>
    <mergeCell ref="T2:AA2"/>
    <mergeCell ref="T3:U4"/>
    <mergeCell ref="V3:AA4"/>
  </mergeCells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topLeftCell="A16" workbookViewId="0">
      <selection activeCell="P24" sqref="P24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8" customWidth="1"/>
    <col min="4" max="4" width="25.3984375" customWidth="1"/>
    <col min="5" max="5" width="5" customWidth="1"/>
    <col min="6" max="6" width="4.796875" customWidth="1"/>
    <col min="7" max="7" width="7.19921875" customWidth="1"/>
    <col min="8" max="8" width="8.59765625" customWidth="1"/>
    <col min="9" max="9" width="8.09765625" customWidth="1"/>
    <col min="10" max="10" width="24.8984375" customWidth="1"/>
    <col min="11" max="11" width="14" customWidth="1"/>
    <col min="12" max="12" width="9.796875" customWidth="1"/>
    <col min="13" max="13" width="12.69921875" customWidth="1"/>
    <col min="14" max="14" width="9.8984375" customWidth="1"/>
    <col min="15" max="15" width="9.69921875" customWidth="1"/>
    <col min="16" max="16" width="7.796875" customWidth="1"/>
  </cols>
  <sheetData>
    <row r="1" spans="1:19" x14ac:dyDescent="0.4">
      <c r="A1" s="240"/>
      <c r="B1" s="240"/>
      <c r="C1" s="241" t="s">
        <v>222</v>
      </c>
      <c r="D1" s="242">
        <v>6</v>
      </c>
    </row>
    <row r="2" spans="1:19" x14ac:dyDescent="0.4">
      <c r="A2" s="240"/>
      <c r="B2" s="240"/>
      <c r="C2" s="243" t="s">
        <v>223</v>
      </c>
      <c r="D2" s="244" t="s">
        <v>224</v>
      </c>
    </row>
    <row r="3" spans="1:19" x14ac:dyDescent="0.4">
      <c r="A3" s="240"/>
      <c r="B3" s="240"/>
      <c r="C3" s="243" t="s">
        <v>225</v>
      </c>
      <c r="D3" s="244">
        <v>201620014</v>
      </c>
    </row>
    <row r="4" spans="1:19" x14ac:dyDescent="0.4">
      <c r="C4" s="245" t="s">
        <v>226</v>
      </c>
      <c r="D4" s="244" t="s">
        <v>156</v>
      </c>
    </row>
    <row r="5" spans="1:19" x14ac:dyDescent="0.4">
      <c r="C5" s="245" t="s">
        <v>227</v>
      </c>
      <c r="D5" s="244" t="s">
        <v>228</v>
      </c>
    </row>
    <row r="6" spans="1:19" x14ac:dyDescent="0.4">
      <c r="C6" s="245" t="s">
        <v>229</v>
      </c>
      <c r="D6" s="244" t="s">
        <v>230</v>
      </c>
    </row>
    <row r="7" spans="1:19" ht="18" thickBot="1" x14ac:dyDescent="0.45">
      <c r="C7" s="246" t="s">
        <v>231</v>
      </c>
      <c r="D7" s="247" t="s">
        <v>232</v>
      </c>
    </row>
    <row r="8" spans="1:19" ht="18" thickBot="1" x14ac:dyDescent="0.45"/>
    <row r="9" spans="1:19" ht="19.2" x14ac:dyDescent="0.4">
      <c r="A9" s="248" t="s">
        <v>233</v>
      </c>
      <c r="B9" s="249"/>
      <c r="C9" s="249"/>
      <c r="D9" s="249"/>
      <c r="E9" s="250"/>
      <c r="F9" s="251"/>
      <c r="G9" s="252" t="s">
        <v>234</v>
      </c>
      <c r="H9" s="253"/>
      <c r="I9" s="253"/>
      <c r="J9" s="253"/>
      <c r="K9" s="253"/>
      <c r="L9" s="254"/>
      <c r="M9" s="255"/>
      <c r="N9" s="255"/>
      <c r="O9" s="255"/>
      <c r="P9" s="256"/>
      <c r="Q9" s="256"/>
      <c r="R9" s="256"/>
      <c r="S9" s="256"/>
    </row>
    <row r="10" spans="1:19" x14ac:dyDescent="0.4">
      <c r="A10" s="245" t="s">
        <v>235</v>
      </c>
      <c r="B10" s="257" t="s">
        <v>236</v>
      </c>
      <c r="C10" s="257" t="s">
        <v>47</v>
      </c>
      <c r="D10" s="258" t="s">
        <v>237</v>
      </c>
      <c r="E10" s="259" t="s">
        <v>238</v>
      </c>
      <c r="F10" s="260"/>
      <c r="G10" s="261" t="str">
        <f t="shared" ref="G10:J11" si="0">A10</f>
        <v>성별</v>
      </c>
      <c r="H10" s="257" t="str">
        <f t="shared" si="0"/>
        <v>나이</v>
      </c>
      <c r="I10" s="257" t="str">
        <f t="shared" si="0"/>
        <v>코드</v>
      </c>
      <c r="J10" s="258" t="str">
        <f t="shared" si="0"/>
        <v>병명</v>
      </c>
      <c r="K10" s="257" t="s">
        <v>239</v>
      </c>
      <c r="L10" s="262" t="s">
        <v>238</v>
      </c>
      <c r="M10" s="256"/>
      <c r="N10" s="260"/>
      <c r="O10" s="256"/>
      <c r="P10" s="256"/>
      <c r="Q10" s="256"/>
      <c r="R10" s="256"/>
      <c r="S10" s="256"/>
    </row>
    <row r="11" spans="1:19" x14ac:dyDescent="0.4">
      <c r="A11" s="245" t="s">
        <v>240</v>
      </c>
      <c r="B11" s="257">
        <v>64</v>
      </c>
      <c r="C11" s="257" t="s">
        <v>241</v>
      </c>
      <c r="D11" s="263" t="s">
        <v>242</v>
      </c>
      <c r="E11" s="259" t="s">
        <v>243</v>
      </c>
      <c r="F11" s="264"/>
      <c r="G11" s="265" t="str">
        <f t="shared" si="0"/>
        <v>여</v>
      </c>
      <c r="H11" s="266">
        <f t="shared" si="0"/>
        <v>64</v>
      </c>
      <c r="I11" s="238" t="s">
        <v>193</v>
      </c>
      <c r="J11" s="236" t="s">
        <v>194</v>
      </c>
      <c r="K11" s="266" t="s">
        <v>3</v>
      </c>
      <c r="L11" s="267" t="str">
        <f>E11</f>
        <v>신장내과</v>
      </c>
      <c r="M11" s="268"/>
      <c r="N11" s="268"/>
      <c r="O11" s="256"/>
      <c r="P11" s="256"/>
      <c r="Q11" s="256"/>
      <c r="R11" s="256"/>
      <c r="S11" s="256"/>
    </row>
    <row r="12" spans="1:19" x14ac:dyDescent="0.4">
      <c r="A12" s="245"/>
      <c r="B12" s="257"/>
      <c r="C12" s="257" t="s">
        <v>244</v>
      </c>
      <c r="D12" s="263" t="s">
        <v>245</v>
      </c>
      <c r="E12" s="259"/>
      <c r="F12" s="264"/>
      <c r="G12" s="261"/>
      <c r="H12" s="266"/>
      <c r="I12" s="238" t="s">
        <v>212</v>
      </c>
      <c r="J12" s="266" t="str">
        <f t="shared" ref="J12:J13" si="1">D12</f>
        <v>상세불명의 철결핍성 빈혈</v>
      </c>
      <c r="K12" s="266"/>
      <c r="L12" s="267"/>
      <c r="M12" s="268"/>
      <c r="N12" s="268"/>
      <c r="O12" s="256"/>
      <c r="P12" s="256"/>
      <c r="Q12" s="256"/>
      <c r="R12" s="256"/>
      <c r="S12" s="256"/>
    </row>
    <row r="13" spans="1:19" ht="18" thickBot="1" x14ac:dyDescent="0.45">
      <c r="A13" s="269"/>
      <c r="B13" s="270"/>
      <c r="C13" s="270"/>
      <c r="D13" s="271"/>
      <c r="E13" s="272"/>
      <c r="F13" s="264"/>
      <c r="G13" s="246"/>
      <c r="H13" s="273"/>
      <c r="I13" s="273">
        <f t="shared" ref="I13" si="2">C13</f>
        <v>0</v>
      </c>
      <c r="J13" s="273">
        <f t="shared" si="1"/>
        <v>0</v>
      </c>
      <c r="K13" s="273"/>
      <c r="L13" s="274"/>
      <c r="M13" s="268"/>
      <c r="N13" s="268"/>
      <c r="O13" s="256"/>
      <c r="P13" s="256"/>
      <c r="Q13" s="256"/>
      <c r="R13" s="256"/>
      <c r="S13" s="256"/>
    </row>
    <row r="14" spans="1:19" ht="18" thickBot="1" x14ac:dyDescent="0.45">
      <c r="Q14" s="256"/>
      <c r="R14" s="256"/>
      <c r="S14" s="256"/>
    </row>
    <row r="15" spans="1:19" ht="19.2" x14ac:dyDescent="0.4">
      <c r="A15" s="255"/>
      <c r="B15" s="255"/>
      <c r="C15" s="252" t="s">
        <v>233</v>
      </c>
      <c r="D15" s="253"/>
      <c r="E15" s="253"/>
      <c r="F15" s="254"/>
      <c r="H15" s="275" t="s">
        <v>234</v>
      </c>
      <c r="I15" s="276"/>
      <c r="J15" s="276"/>
      <c r="K15" s="276"/>
      <c r="L15" s="276"/>
      <c r="M15" s="277" t="s">
        <v>154</v>
      </c>
      <c r="N15" s="278">
        <v>81.400000000000006</v>
      </c>
      <c r="O15" s="277" t="s">
        <v>246</v>
      </c>
      <c r="P15" s="279">
        <v>73.5</v>
      </c>
      <c r="Q15" s="255"/>
      <c r="R15" s="255"/>
      <c r="S15" s="255"/>
    </row>
    <row r="16" spans="1:19" x14ac:dyDescent="0.4">
      <c r="A16" s="256"/>
      <c r="B16" s="256"/>
      <c r="C16" s="245" t="s">
        <v>247</v>
      </c>
      <c r="D16" s="258" t="s">
        <v>248</v>
      </c>
      <c r="E16" s="257" t="s">
        <v>249</v>
      </c>
      <c r="F16" s="280" t="s">
        <v>250</v>
      </c>
      <c r="G16" s="256"/>
      <c r="H16" s="281" t="s">
        <v>251</v>
      </c>
      <c r="I16" s="258" t="s">
        <v>252</v>
      </c>
      <c r="J16" s="258" t="s">
        <v>253</v>
      </c>
      <c r="K16" s="257" t="s">
        <v>249</v>
      </c>
      <c r="L16" s="257" t="s">
        <v>250</v>
      </c>
      <c r="M16" s="257" t="s">
        <v>254</v>
      </c>
      <c r="N16" s="257" t="s">
        <v>255</v>
      </c>
      <c r="O16" s="257" t="s">
        <v>256</v>
      </c>
      <c r="P16" s="280" t="s">
        <v>257</v>
      </c>
      <c r="Q16" s="256"/>
      <c r="R16" s="256"/>
      <c r="S16" s="256"/>
    </row>
    <row r="17" spans="1:19" ht="14.4" customHeight="1" x14ac:dyDescent="0.4">
      <c r="A17" s="282"/>
      <c r="B17" s="260"/>
      <c r="C17" s="261" t="s">
        <v>258</v>
      </c>
      <c r="D17" s="258"/>
      <c r="E17" s="257"/>
      <c r="F17" s="280"/>
      <c r="G17" s="256"/>
      <c r="H17" s="265" t="str">
        <f>C17</f>
        <v>진찰료</v>
      </c>
      <c r="I17" s="283" t="s">
        <v>213</v>
      </c>
      <c r="J17" s="238" t="s">
        <v>259</v>
      </c>
      <c r="K17" s="284">
        <v>1</v>
      </c>
      <c r="L17" s="285">
        <v>1</v>
      </c>
      <c r="M17" s="266" t="s">
        <v>260</v>
      </c>
      <c r="N17" s="286">
        <v>151.37</v>
      </c>
      <c r="O17" s="263">
        <v>73.5</v>
      </c>
      <c r="P17" s="287">
        <f>N17*K17*L17*O17</f>
        <v>11125.695</v>
      </c>
      <c r="Q17" s="256"/>
      <c r="R17" s="288"/>
      <c r="S17" s="256"/>
    </row>
    <row r="18" spans="1:19" x14ac:dyDescent="0.4">
      <c r="A18" s="282"/>
      <c r="B18" s="260"/>
      <c r="C18" s="261"/>
      <c r="D18" s="258"/>
      <c r="E18" s="257"/>
      <c r="F18" s="280"/>
      <c r="G18" s="256"/>
      <c r="H18" s="289"/>
      <c r="I18" s="283"/>
      <c r="J18" s="237">
        <f t="shared" ref="J18:L35" si="3">D18</f>
        <v>0</v>
      </c>
      <c r="K18" s="290">
        <f t="shared" si="3"/>
        <v>0</v>
      </c>
      <c r="L18" s="291">
        <f t="shared" si="3"/>
        <v>0</v>
      </c>
      <c r="M18" s="266"/>
      <c r="N18" s="286"/>
      <c r="O18" s="263">
        <f>O17</f>
        <v>73.5</v>
      </c>
      <c r="P18" s="287">
        <f t="shared" ref="P18:P39" si="4">N18*K18*L18*O18</f>
        <v>0</v>
      </c>
      <c r="Q18" s="256"/>
      <c r="R18" s="288"/>
      <c r="S18" s="256"/>
    </row>
    <row r="19" spans="1:19" x14ac:dyDescent="0.4">
      <c r="A19" s="282"/>
      <c r="B19" s="264"/>
      <c r="C19" s="261" t="s">
        <v>261</v>
      </c>
      <c r="D19" s="263"/>
      <c r="E19" s="257"/>
      <c r="F19" s="280"/>
      <c r="G19" s="256"/>
      <c r="H19" s="265" t="str">
        <f>C19</f>
        <v>약재료</v>
      </c>
      <c r="I19" s="283"/>
      <c r="J19" s="237">
        <f t="shared" si="3"/>
        <v>0</v>
      </c>
      <c r="K19" s="290">
        <f t="shared" si="3"/>
        <v>0</v>
      </c>
      <c r="L19" s="291">
        <f t="shared" si="3"/>
        <v>0</v>
      </c>
      <c r="M19" s="266"/>
      <c r="N19" s="286"/>
      <c r="O19" s="263">
        <f t="shared" ref="O19:O39" si="5">O18</f>
        <v>73.5</v>
      </c>
      <c r="P19" s="287">
        <f t="shared" si="4"/>
        <v>0</v>
      </c>
      <c r="Q19" s="256"/>
      <c r="R19" s="288"/>
      <c r="S19" s="256"/>
    </row>
    <row r="20" spans="1:19" x14ac:dyDescent="0.4">
      <c r="A20" s="282"/>
      <c r="B20" s="260"/>
      <c r="C20" s="261"/>
      <c r="D20" s="258"/>
      <c r="E20" s="257"/>
      <c r="F20" s="280"/>
      <c r="G20" s="256"/>
      <c r="H20" s="289"/>
      <c r="I20" s="283"/>
      <c r="J20" s="237">
        <f t="shared" si="3"/>
        <v>0</v>
      </c>
      <c r="K20" s="290">
        <f t="shared" si="3"/>
        <v>0</v>
      </c>
      <c r="L20" s="291">
        <f t="shared" si="3"/>
        <v>0</v>
      </c>
      <c r="M20" s="266"/>
      <c r="N20" s="286"/>
      <c r="O20" s="263">
        <f t="shared" si="5"/>
        <v>73.5</v>
      </c>
      <c r="P20" s="287">
        <f t="shared" si="4"/>
        <v>0</v>
      </c>
      <c r="Q20" s="256"/>
      <c r="R20" s="288"/>
      <c r="S20" s="256"/>
    </row>
    <row r="21" spans="1:19" ht="19.2" customHeight="1" x14ac:dyDescent="0.4">
      <c r="A21" s="282"/>
      <c r="B21" s="260"/>
      <c r="C21" s="261" t="s">
        <v>262</v>
      </c>
      <c r="D21" s="258"/>
      <c r="E21" s="257"/>
      <c r="F21" s="280"/>
      <c r="G21" s="256"/>
      <c r="H21" s="265" t="str">
        <f>C21</f>
        <v>주사료</v>
      </c>
      <c r="I21" s="283"/>
      <c r="J21" s="237">
        <f t="shared" si="3"/>
        <v>0</v>
      </c>
      <c r="K21" s="290">
        <f t="shared" si="3"/>
        <v>0</v>
      </c>
      <c r="L21" s="291">
        <f t="shared" si="3"/>
        <v>0</v>
      </c>
      <c r="M21" s="266"/>
      <c r="N21" s="286"/>
      <c r="O21" s="263">
        <f t="shared" si="5"/>
        <v>73.5</v>
      </c>
      <c r="P21" s="287">
        <f t="shared" si="4"/>
        <v>0</v>
      </c>
      <c r="Q21" s="256"/>
      <c r="R21" s="288"/>
      <c r="S21" s="256"/>
    </row>
    <row r="22" spans="1:19" x14ac:dyDescent="0.4">
      <c r="A22" s="282"/>
      <c r="B22" s="260"/>
      <c r="C22" s="261"/>
      <c r="D22" s="258"/>
      <c r="E22" s="257"/>
      <c r="F22" s="280"/>
      <c r="G22" s="256"/>
      <c r="H22" s="289"/>
      <c r="I22" s="283"/>
      <c r="J22" s="237">
        <f t="shared" si="3"/>
        <v>0</v>
      </c>
      <c r="K22" s="290">
        <f t="shared" si="3"/>
        <v>0</v>
      </c>
      <c r="L22" s="291">
        <f t="shared" si="3"/>
        <v>0</v>
      </c>
      <c r="M22" s="266"/>
      <c r="N22" s="286"/>
      <c r="O22" s="263">
        <f t="shared" si="5"/>
        <v>73.5</v>
      </c>
      <c r="P22" s="287">
        <f t="shared" si="4"/>
        <v>0</v>
      </c>
      <c r="Q22" s="256"/>
      <c r="R22" s="288"/>
      <c r="S22" s="256"/>
    </row>
    <row r="23" spans="1:19" ht="19.2" customHeight="1" x14ac:dyDescent="0.4">
      <c r="A23" s="282"/>
      <c r="B23" s="260"/>
      <c r="C23" s="261" t="s">
        <v>263</v>
      </c>
      <c r="D23" s="258" t="s">
        <v>264</v>
      </c>
      <c r="E23" s="257">
        <v>1</v>
      </c>
      <c r="F23" s="280">
        <v>8</v>
      </c>
      <c r="G23" s="256"/>
      <c r="H23" s="265" t="str">
        <f>C23</f>
        <v>처치및 수술료</v>
      </c>
      <c r="I23" s="234" t="s">
        <v>170</v>
      </c>
      <c r="J23" s="236" t="s">
        <v>214</v>
      </c>
      <c r="K23" s="284">
        <f t="shared" si="3"/>
        <v>1</v>
      </c>
      <c r="L23" s="285">
        <v>1</v>
      </c>
      <c r="M23" s="266" t="s">
        <v>265</v>
      </c>
      <c r="N23" s="286"/>
      <c r="O23" s="263"/>
      <c r="P23" s="287">
        <v>33900</v>
      </c>
      <c r="Q23" s="256"/>
      <c r="R23" s="288"/>
      <c r="S23" s="256"/>
    </row>
    <row r="24" spans="1:19" x14ac:dyDescent="0.4">
      <c r="A24" s="282"/>
      <c r="B24" s="260"/>
      <c r="C24" s="261"/>
      <c r="D24" s="258"/>
      <c r="E24" s="257"/>
      <c r="F24" s="280"/>
      <c r="G24" s="256"/>
      <c r="H24" s="289"/>
      <c r="I24" s="235" t="s">
        <v>169</v>
      </c>
      <c r="J24" s="236" t="s">
        <v>215</v>
      </c>
      <c r="K24" s="284">
        <v>1</v>
      </c>
      <c r="L24" s="285">
        <v>1</v>
      </c>
      <c r="M24" s="266" t="s">
        <v>260</v>
      </c>
      <c r="N24" s="286">
        <v>1077.72</v>
      </c>
      <c r="O24" s="263">
        <f>O22</f>
        <v>73.5</v>
      </c>
      <c r="P24" s="287">
        <f t="shared" si="4"/>
        <v>79212.42</v>
      </c>
      <c r="Q24" s="256"/>
      <c r="R24" s="288"/>
      <c r="S24" s="256"/>
    </row>
    <row r="25" spans="1:19" x14ac:dyDescent="0.4">
      <c r="A25" s="282"/>
      <c r="B25" s="260"/>
      <c r="C25" s="261"/>
      <c r="D25" s="258"/>
      <c r="E25" s="257"/>
      <c r="F25" s="280"/>
      <c r="G25" s="256"/>
      <c r="H25" s="289"/>
      <c r="I25" s="236">
        <v>644904540</v>
      </c>
      <c r="J25" s="236" t="s">
        <v>174</v>
      </c>
      <c r="K25" s="284">
        <v>1</v>
      </c>
      <c r="L25" s="285">
        <v>1</v>
      </c>
      <c r="M25" s="266" t="s">
        <v>260</v>
      </c>
      <c r="N25" s="286"/>
      <c r="O25" s="263">
        <f t="shared" si="5"/>
        <v>73.5</v>
      </c>
      <c r="P25" s="287">
        <v>11764</v>
      </c>
      <c r="Q25" s="256"/>
      <c r="R25" s="288"/>
      <c r="S25" s="256"/>
    </row>
    <row r="26" spans="1:19" x14ac:dyDescent="0.4">
      <c r="A26" s="282"/>
      <c r="B26" s="260"/>
      <c r="C26" s="261"/>
      <c r="D26" s="258"/>
      <c r="E26" s="257"/>
      <c r="F26" s="280"/>
      <c r="G26" s="256"/>
      <c r="H26" s="289"/>
      <c r="I26" s="283"/>
      <c r="J26" s="266"/>
      <c r="K26" s="290"/>
      <c r="L26" s="291"/>
      <c r="M26" s="266"/>
      <c r="N26" s="286"/>
      <c r="O26" s="263">
        <f t="shared" si="5"/>
        <v>73.5</v>
      </c>
      <c r="P26" s="287">
        <f t="shared" si="4"/>
        <v>0</v>
      </c>
      <c r="Q26" s="256"/>
      <c r="R26" s="288"/>
      <c r="S26" s="256"/>
    </row>
    <row r="27" spans="1:19" x14ac:dyDescent="0.4">
      <c r="A27" s="282"/>
      <c r="B27" s="260"/>
      <c r="C27" s="261" t="s">
        <v>266</v>
      </c>
      <c r="D27" s="258" t="s">
        <v>267</v>
      </c>
      <c r="E27" s="257">
        <v>1</v>
      </c>
      <c r="F27" s="280">
        <v>1</v>
      </c>
      <c r="G27" s="256"/>
      <c r="H27" s="265" t="str">
        <f>C27</f>
        <v>검사료</v>
      </c>
      <c r="I27" s="238" t="s">
        <v>268</v>
      </c>
      <c r="J27" s="236" t="s">
        <v>269</v>
      </c>
      <c r="K27" s="290">
        <f t="shared" si="3"/>
        <v>1</v>
      </c>
      <c r="L27" s="291">
        <f t="shared" si="3"/>
        <v>1</v>
      </c>
      <c r="M27" s="266" t="s">
        <v>3</v>
      </c>
      <c r="N27" s="286">
        <v>20.09</v>
      </c>
      <c r="O27" s="263">
        <f t="shared" si="5"/>
        <v>73.5</v>
      </c>
      <c r="P27" s="287">
        <f t="shared" si="4"/>
        <v>1476.615</v>
      </c>
      <c r="Q27" s="256"/>
      <c r="R27" s="288"/>
      <c r="S27" s="256"/>
    </row>
    <row r="28" spans="1:19" x14ac:dyDescent="0.4">
      <c r="A28" s="282"/>
      <c r="B28" s="260"/>
      <c r="C28" s="261"/>
      <c r="D28" s="258" t="s">
        <v>270</v>
      </c>
      <c r="E28" s="257">
        <v>1</v>
      </c>
      <c r="F28" s="280">
        <v>1</v>
      </c>
      <c r="G28" s="256"/>
      <c r="H28" s="289"/>
      <c r="I28" s="235" t="s">
        <v>271</v>
      </c>
      <c r="J28" s="236" t="s">
        <v>217</v>
      </c>
      <c r="K28" s="290">
        <f t="shared" si="3"/>
        <v>1</v>
      </c>
      <c r="L28" s="291">
        <f t="shared" si="3"/>
        <v>1</v>
      </c>
      <c r="M28" s="266" t="s">
        <v>3</v>
      </c>
      <c r="N28" s="286">
        <v>23.58</v>
      </c>
      <c r="O28" s="263">
        <f t="shared" si="5"/>
        <v>73.5</v>
      </c>
      <c r="P28" s="287">
        <f t="shared" si="4"/>
        <v>1733.1299999999999</v>
      </c>
      <c r="Q28" s="256"/>
      <c r="R28" s="288"/>
      <c r="S28" s="256"/>
    </row>
    <row r="29" spans="1:19" x14ac:dyDescent="0.4">
      <c r="A29" s="282"/>
      <c r="B29" s="260"/>
      <c r="C29" s="261"/>
      <c r="D29" s="258" t="s">
        <v>272</v>
      </c>
      <c r="E29" s="257">
        <v>1</v>
      </c>
      <c r="F29" s="280">
        <v>1</v>
      </c>
      <c r="G29" s="256"/>
      <c r="H29" s="289"/>
      <c r="I29" s="235" t="s">
        <v>273</v>
      </c>
      <c r="J29" s="236" t="s">
        <v>218</v>
      </c>
      <c r="K29" s="290">
        <f t="shared" si="3"/>
        <v>1</v>
      </c>
      <c r="L29" s="291">
        <f t="shared" si="3"/>
        <v>1</v>
      </c>
      <c r="M29" s="266" t="s">
        <v>3</v>
      </c>
      <c r="N29" s="286">
        <v>23.01</v>
      </c>
      <c r="O29" s="263">
        <f t="shared" si="5"/>
        <v>73.5</v>
      </c>
      <c r="P29" s="287">
        <f t="shared" si="4"/>
        <v>1691.2350000000001</v>
      </c>
      <c r="Q29" s="256"/>
      <c r="R29" s="288"/>
      <c r="S29" s="256"/>
    </row>
    <row r="30" spans="1:19" x14ac:dyDescent="0.4">
      <c r="A30" s="282"/>
      <c r="B30" s="260"/>
      <c r="C30" s="261"/>
      <c r="D30" s="258" t="s">
        <v>274</v>
      </c>
      <c r="E30" s="257">
        <v>1</v>
      </c>
      <c r="F30" s="280">
        <v>1</v>
      </c>
      <c r="G30" s="256"/>
      <c r="H30" s="289"/>
      <c r="I30" s="235" t="s">
        <v>275</v>
      </c>
      <c r="J30" s="236" t="s">
        <v>219</v>
      </c>
      <c r="K30" s="290">
        <f t="shared" si="3"/>
        <v>1</v>
      </c>
      <c r="L30" s="291">
        <f t="shared" si="3"/>
        <v>1</v>
      </c>
      <c r="M30" s="266" t="s">
        <v>3</v>
      </c>
      <c r="N30" s="286">
        <v>21.52</v>
      </c>
      <c r="O30" s="263">
        <f t="shared" si="5"/>
        <v>73.5</v>
      </c>
      <c r="P30" s="287">
        <f t="shared" si="4"/>
        <v>1581.72</v>
      </c>
      <c r="Q30" s="256"/>
      <c r="R30" s="288"/>
      <c r="S30" s="256"/>
    </row>
    <row r="31" spans="1:19" x14ac:dyDescent="0.4">
      <c r="A31" s="256"/>
      <c r="B31" s="260"/>
      <c r="C31" s="261"/>
      <c r="D31" s="258" t="s">
        <v>276</v>
      </c>
      <c r="E31" s="257">
        <v>1</v>
      </c>
      <c r="F31" s="280">
        <v>1</v>
      </c>
      <c r="G31" s="256"/>
      <c r="H31" s="289"/>
      <c r="I31" s="234" t="s">
        <v>275</v>
      </c>
      <c r="J31" s="237" t="str">
        <f t="shared" si="3"/>
        <v>크레아티닌</v>
      </c>
      <c r="K31" s="290">
        <f t="shared" si="3"/>
        <v>1</v>
      </c>
      <c r="L31" s="291">
        <f t="shared" si="3"/>
        <v>1</v>
      </c>
      <c r="M31" s="266"/>
      <c r="N31" s="286">
        <v>16.75</v>
      </c>
      <c r="O31" s="263">
        <f t="shared" si="5"/>
        <v>73.5</v>
      </c>
      <c r="P31" s="287">
        <f t="shared" si="4"/>
        <v>1231.125</v>
      </c>
      <c r="Q31" s="256"/>
      <c r="R31" s="288"/>
      <c r="S31" s="256"/>
    </row>
    <row r="32" spans="1:19" x14ac:dyDescent="0.4">
      <c r="A32" s="256"/>
      <c r="B32" s="264"/>
      <c r="C32" s="261"/>
      <c r="D32" s="263" t="s">
        <v>277</v>
      </c>
      <c r="E32" s="257">
        <v>1</v>
      </c>
      <c r="F32" s="280">
        <v>1</v>
      </c>
      <c r="G32" s="256"/>
      <c r="H32" s="289"/>
      <c r="I32" s="234" t="s">
        <v>278</v>
      </c>
      <c r="J32" s="237" t="str">
        <f t="shared" si="3"/>
        <v>요산</v>
      </c>
      <c r="K32" s="290">
        <f t="shared" si="3"/>
        <v>1</v>
      </c>
      <c r="L32" s="291">
        <f t="shared" si="3"/>
        <v>1</v>
      </c>
      <c r="M32" s="266"/>
      <c r="N32" s="286">
        <v>17.89</v>
      </c>
      <c r="O32" s="263">
        <f t="shared" si="5"/>
        <v>73.5</v>
      </c>
      <c r="P32" s="287">
        <f t="shared" si="4"/>
        <v>1314.915</v>
      </c>
      <c r="Q32" s="256"/>
      <c r="R32" s="288"/>
      <c r="S32" s="256"/>
    </row>
    <row r="33" spans="1:19" x14ac:dyDescent="0.4">
      <c r="A33" s="256"/>
      <c r="B33" s="260"/>
      <c r="C33" s="261"/>
      <c r="D33" s="258" t="s">
        <v>279</v>
      </c>
      <c r="E33" s="257">
        <v>1</v>
      </c>
      <c r="F33" s="280">
        <v>1</v>
      </c>
      <c r="G33" s="256"/>
      <c r="H33" s="289"/>
      <c r="I33" s="234" t="s">
        <v>280</v>
      </c>
      <c r="J33" s="237" t="str">
        <f t="shared" si="3"/>
        <v>혈색소(광전비색법)</v>
      </c>
      <c r="K33" s="290">
        <f t="shared" si="3"/>
        <v>1</v>
      </c>
      <c r="L33" s="291">
        <f t="shared" si="3"/>
        <v>1</v>
      </c>
      <c r="M33" s="266"/>
      <c r="N33" s="286">
        <v>16.96</v>
      </c>
      <c r="O33" s="263">
        <f t="shared" si="5"/>
        <v>73.5</v>
      </c>
      <c r="P33" s="287">
        <f t="shared" si="4"/>
        <v>1246.5600000000002</v>
      </c>
      <c r="Q33" s="256"/>
      <c r="R33" s="288"/>
      <c r="S33" s="256"/>
    </row>
    <row r="34" spans="1:19" x14ac:dyDescent="0.4">
      <c r="A34" s="256"/>
      <c r="B34" s="260"/>
      <c r="C34" s="261"/>
      <c r="D34" s="258" t="s">
        <v>281</v>
      </c>
      <c r="E34" s="257">
        <v>1</v>
      </c>
      <c r="F34" s="280">
        <v>1</v>
      </c>
      <c r="G34" s="256"/>
      <c r="H34" s="289"/>
      <c r="I34" s="235" t="s">
        <v>282</v>
      </c>
      <c r="J34" s="237" t="str">
        <f t="shared" si="3"/>
        <v>헤마토크리트</v>
      </c>
      <c r="K34" s="290">
        <f t="shared" si="3"/>
        <v>1</v>
      </c>
      <c r="L34" s="291">
        <f t="shared" si="3"/>
        <v>1</v>
      </c>
      <c r="M34" s="266"/>
      <c r="N34" s="286">
        <v>10.94</v>
      </c>
      <c r="O34" s="263">
        <f t="shared" si="5"/>
        <v>73.5</v>
      </c>
      <c r="P34" s="287">
        <f t="shared" si="4"/>
        <v>804.08999999999992</v>
      </c>
      <c r="Q34" s="256"/>
      <c r="R34" s="288"/>
      <c r="S34" s="256"/>
    </row>
    <row r="35" spans="1:19" x14ac:dyDescent="0.4">
      <c r="A35" s="256"/>
      <c r="B35" s="260"/>
      <c r="C35" s="261"/>
      <c r="D35" s="258" t="s">
        <v>283</v>
      </c>
      <c r="E35" s="257">
        <v>1</v>
      </c>
      <c r="F35" s="280">
        <v>1</v>
      </c>
      <c r="G35" s="256"/>
      <c r="H35" s="289"/>
      <c r="I35" s="235" t="s">
        <v>284</v>
      </c>
      <c r="J35" s="237" t="str">
        <f t="shared" si="3"/>
        <v>적혈구수</v>
      </c>
      <c r="K35" s="290">
        <f t="shared" si="3"/>
        <v>1</v>
      </c>
      <c r="L35" s="291">
        <f t="shared" si="3"/>
        <v>1</v>
      </c>
      <c r="M35" s="266"/>
      <c r="N35" s="286">
        <v>10.97</v>
      </c>
      <c r="O35" s="263">
        <f t="shared" si="5"/>
        <v>73.5</v>
      </c>
      <c r="P35" s="287">
        <f t="shared" si="4"/>
        <v>806.29500000000007</v>
      </c>
      <c r="Q35" s="256"/>
      <c r="R35" s="288"/>
      <c r="S35" s="256"/>
    </row>
    <row r="36" spans="1:19" ht="18" thickBot="1" x14ac:dyDescent="0.45">
      <c r="A36" s="256"/>
      <c r="B36" s="260"/>
      <c r="C36" s="292"/>
      <c r="D36" s="293" t="s">
        <v>285</v>
      </c>
      <c r="E36" s="257">
        <v>1</v>
      </c>
      <c r="F36" s="280">
        <v>1</v>
      </c>
      <c r="G36" s="256"/>
      <c r="H36" s="294"/>
      <c r="I36" s="295" t="s">
        <v>286</v>
      </c>
      <c r="J36" s="237" t="str">
        <f t="shared" ref="J36:L39" si="6">D36</f>
        <v>백혈구수</v>
      </c>
      <c r="K36" s="290">
        <f t="shared" si="6"/>
        <v>1</v>
      </c>
      <c r="L36" s="291">
        <f t="shared" si="6"/>
        <v>1</v>
      </c>
      <c r="M36" s="266"/>
      <c r="N36" s="286">
        <v>10.99</v>
      </c>
      <c r="O36" s="263">
        <f t="shared" si="5"/>
        <v>73.5</v>
      </c>
      <c r="P36" s="287">
        <f t="shared" si="4"/>
        <v>807.76499999999999</v>
      </c>
      <c r="Q36" s="256"/>
      <c r="R36" s="288"/>
      <c r="S36" s="256"/>
    </row>
    <row r="37" spans="1:19" x14ac:dyDescent="0.4">
      <c r="A37" s="256"/>
      <c r="B37" s="260"/>
      <c r="C37" s="292"/>
      <c r="D37" s="296" t="s">
        <v>287</v>
      </c>
      <c r="E37" s="257">
        <v>1</v>
      </c>
      <c r="F37" s="280">
        <v>1</v>
      </c>
      <c r="G37" s="256"/>
      <c r="H37" s="294"/>
      <c r="I37" s="295" t="s">
        <v>288</v>
      </c>
      <c r="J37" s="237" t="str">
        <f t="shared" si="6"/>
        <v>혈소판수</v>
      </c>
      <c r="K37" s="290">
        <f t="shared" si="6"/>
        <v>1</v>
      </c>
      <c r="L37" s="291">
        <f t="shared" si="6"/>
        <v>1</v>
      </c>
      <c r="M37" s="266"/>
      <c r="N37" s="286">
        <v>12.99</v>
      </c>
      <c r="O37" s="263">
        <f t="shared" si="5"/>
        <v>73.5</v>
      </c>
      <c r="P37" s="287">
        <f t="shared" si="4"/>
        <v>954.76499999999999</v>
      </c>
      <c r="Q37" s="256"/>
      <c r="R37" s="288"/>
      <c r="S37" s="256"/>
    </row>
    <row r="38" spans="1:19" x14ac:dyDescent="0.4">
      <c r="A38" s="256"/>
      <c r="B38" s="260"/>
      <c r="C38" s="292"/>
      <c r="D38" s="296" t="s">
        <v>289</v>
      </c>
      <c r="E38" s="257">
        <v>1</v>
      </c>
      <c r="F38" s="280">
        <v>1</v>
      </c>
      <c r="G38" s="256"/>
      <c r="H38" s="294"/>
      <c r="I38" s="295" t="s">
        <v>290</v>
      </c>
      <c r="J38" s="238" t="s">
        <v>220</v>
      </c>
      <c r="K38" s="290">
        <f t="shared" si="6"/>
        <v>1</v>
      </c>
      <c r="L38" s="291">
        <f t="shared" si="6"/>
        <v>1</v>
      </c>
      <c r="M38" s="266" t="s">
        <v>3</v>
      </c>
      <c r="N38" s="286">
        <v>13.21</v>
      </c>
      <c r="O38" s="263">
        <f t="shared" si="5"/>
        <v>73.5</v>
      </c>
      <c r="P38" s="287">
        <f t="shared" si="4"/>
        <v>970.93500000000006</v>
      </c>
      <c r="Q38" s="256"/>
      <c r="R38" s="288"/>
      <c r="S38" s="256"/>
    </row>
    <row r="39" spans="1:19" ht="18" thickBot="1" x14ac:dyDescent="0.45">
      <c r="A39" s="256"/>
      <c r="B39" s="260"/>
      <c r="C39" s="246"/>
      <c r="D39" s="293" t="s">
        <v>291</v>
      </c>
      <c r="E39" s="257">
        <v>1</v>
      </c>
      <c r="F39" s="280">
        <v>1</v>
      </c>
      <c r="G39" s="256"/>
      <c r="H39" s="297"/>
      <c r="I39" s="298" t="s">
        <v>292</v>
      </c>
      <c r="J39" s="239" t="s">
        <v>221</v>
      </c>
      <c r="K39" s="299">
        <f t="shared" si="6"/>
        <v>1</v>
      </c>
      <c r="L39" s="300">
        <f t="shared" si="6"/>
        <v>1</v>
      </c>
      <c r="M39" s="266" t="s">
        <v>3</v>
      </c>
      <c r="N39" s="301">
        <v>12.41</v>
      </c>
      <c r="O39" s="263">
        <f t="shared" si="5"/>
        <v>73.5</v>
      </c>
      <c r="P39" s="302">
        <f t="shared" si="4"/>
        <v>912.13499999999999</v>
      </c>
      <c r="Q39" s="256"/>
      <c r="R39" s="288"/>
      <c r="S39" s="256"/>
    </row>
    <row r="40" spans="1:19" x14ac:dyDescent="0.4">
      <c r="Q40" s="256"/>
      <c r="R40" s="256"/>
      <c r="S40" s="256"/>
    </row>
    <row r="41" spans="1:19" x14ac:dyDescent="0.4">
      <c r="Q41" s="256"/>
      <c r="R41" s="256"/>
      <c r="S41" s="256"/>
    </row>
    <row r="42" spans="1:19" x14ac:dyDescent="0.4">
      <c r="Q42" s="256"/>
      <c r="R42" s="256"/>
      <c r="S42" s="256"/>
    </row>
    <row r="43" spans="1:19" x14ac:dyDescent="0.4">
      <c r="Q43" s="256"/>
      <c r="R43" s="256"/>
      <c r="S43" s="256"/>
    </row>
    <row r="44" spans="1:19" x14ac:dyDescent="0.4">
      <c r="Q44" s="256"/>
      <c r="R44" s="256"/>
      <c r="S44" s="256"/>
    </row>
    <row r="45" spans="1:19" x14ac:dyDescent="0.4">
      <c r="Q45" s="256"/>
      <c r="R45" s="256"/>
      <c r="S45" s="256"/>
    </row>
    <row r="46" spans="1:19" x14ac:dyDescent="0.4">
      <c r="Q46" s="256"/>
      <c r="R46" s="256"/>
      <c r="S46" s="256"/>
    </row>
    <row r="47" spans="1:19" x14ac:dyDescent="0.4">
      <c r="Q47" s="256"/>
      <c r="R47" s="256"/>
      <c r="S47" s="256"/>
    </row>
    <row r="48" spans="1:19" x14ac:dyDescent="0.4">
      <c r="Q48" s="256"/>
      <c r="R48" s="256"/>
      <c r="S48" s="256"/>
    </row>
    <row r="49" spans="17:19" x14ac:dyDescent="0.4">
      <c r="Q49" s="256"/>
      <c r="R49" s="256"/>
      <c r="S49" s="256"/>
    </row>
    <row r="50" spans="17:19" x14ac:dyDescent="0.4">
      <c r="Q50" s="256"/>
      <c r="R50" s="256"/>
      <c r="S50" s="256"/>
    </row>
    <row r="51" spans="17:19" x14ac:dyDescent="0.4">
      <c r="Q51" s="256"/>
      <c r="R51" s="256"/>
      <c r="S51" s="256"/>
    </row>
    <row r="52" spans="17:19" x14ac:dyDescent="0.4">
      <c r="Q52" s="256"/>
      <c r="R52" s="256"/>
      <c r="S52" s="256"/>
    </row>
    <row r="53" spans="17:19" x14ac:dyDescent="0.4">
      <c r="Q53" s="256"/>
      <c r="R53" s="256"/>
      <c r="S53" s="256"/>
    </row>
    <row r="54" spans="17:19" x14ac:dyDescent="0.4">
      <c r="Q54" s="256"/>
      <c r="R54" s="256"/>
      <c r="S54" s="256"/>
    </row>
    <row r="55" spans="17:19" x14ac:dyDescent="0.4">
      <c r="Q55" s="256"/>
      <c r="R55" s="256"/>
      <c r="S55" s="256"/>
    </row>
    <row r="56" spans="17:19" x14ac:dyDescent="0.4">
      <c r="Q56" s="256"/>
      <c r="R56" s="256"/>
      <c r="S56" s="256"/>
    </row>
    <row r="57" spans="17:19" x14ac:dyDescent="0.4">
      <c r="Q57" s="256"/>
      <c r="R57" s="256"/>
      <c r="S57" s="256"/>
    </row>
  </sheetData>
  <mergeCells count="4">
    <mergeCell ref="A9:E9"/>
    <mergeCell ref="G9:L9"/>
    <mergeCell ref="C15:F15"/>
    <mergeCell ref="H15:L15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6"/>
  <sheetViews>
    <sheetView workbookViewId="0">
      <selection activeCell="AA17" sqref="AA17"/>
    </sheetView>
  </sheetViews>
  <sheetFormatPr defaultColWidth="7.3984375" defaultRowHeight="15.6" x14ac:dyDescent="0.4"/>
  <cols>
    <col min="1" max="1" width="8.5" style="3" customWidth="1"/>
    <col min="2" max="2" width="8.59765625" style="3" customWidth="1"/>
    <col min="3" max="3" width="7.19921875" style="3" customWidth="1"/>
    <col min="4" max="4" width="5.09765625" style="3" customWidth="1"/>
    <col min="5" max="5" width="9.19921875" style="3" customWidth="1"/>
    <col min="6" max="6" width="4.09765625" style="3" customWidth="1"/>
    <col min="7" max="7" width="5.8984375" style="3" customWidth="1"/>
    <col min="8" max="8" width="3.8984375" style="3" customWidth="1"/>
    <col min="9" max="9" width="3" style="3" customWidth="1"/>
    <col min="10" max="10" width="6.69921875" style="3" customWidth="1"/>
    <col min="11" max="11" width="6.5" style="3" customWidth="1"/>
    <col min="12" max="12" width="4.69921875" style="3" customWidth="1"/>
    <col min="13" max="13" width="4.09765625" style="3" customWidth="1"/>
    <col min="14" max="14" width="5.69921875" style="3" customWidth="1"/>
    <col min="15" max="15" width="2.59765625" style="3" customWidth="1"/>
    <col min="16" max="17" width="4" style="3" hidden="1" customWidth="1"/>
    <col min="18" max="19" width="4" style="3" customWidth="1"/>
    <col min="20" max="20" width="3.3984375" style="3" customWidth="1"/>
    <col min="21" max="21" width="3" style="3" customWidth="1"/>
    <col min="22" max="22" width="6.19921875" style="3" customWidth="1"/>
    <col min="23" max="23" width="4.69921875" style="3" customWidth="1"/>
    <col min="24" max="24" width="4.8984375" style="3" customWidth="1"/>
    <col min="25" max="25" width="4.5" style="3" customWidth="1"/>
    <col min="26" max="26" width="5.09765625" style="3" customWidth="1"/>
    <col min="27" max="27" width="5.3984375" style="3" customWidth="1"/>
    <col min="28" max="28" width="7.8984375" style="3" customWidth="1"/>
    <col min="29" max="29" width="6.59765625" style="3" customWidth="1"/>
    <col min="30" max="34" width="1.8984375" style="3" customWidth="1"/>
    <col min="35" max="16384" width="7.3984375" style="3"/>
  </cols>
  <sheetData>
    <row r="1" spans="1:29" x14ac:dyDescent="0.4">
      <c r="A1" s="3" t="s">
        <v>0</v>
      </c>
      <c r="D1" s="3" t="s">
        <v>143</v>
      </c>
      <c r="E1" s="3">
        <v>6</v>
      </c>
      <c r="Y1" s="140" t="s">
        <v>97</v>
      </c>
      <c r="Z1" s="140"/>
      <c r="AA1" s="140"/>
    </row>
    <row r="2" spans="1:29" x14ac:dyDescent="0.4">
      <c r="A2" s="99" t="s">
        <v>1</v>
      </c>
      <c r="B2" s="101"/>
      <c r="C2" s="108" t="s">
        <v>64</v>
      </c>
      <c r="D2" s="108" t="s">
        <v>65</v>
      </c>
      <c r="E2" s="108">
        <v>0</v>
      </c>
      <c r="F2" s="108">
        <v>3</v>
      </c>
      <c r="G2" s="134" t="s">
        <v>62</v>
      </c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/>
      <c r="T2" s="120" t="s">
        <v>60</v>
      </c>
      <c r="U2" s="111"/>
      <c r="V2" s="111"/>
      <c r="W2" s="111"/>
      <c r="X2" s="111"/>
      <c r="Y2" s="111"/>
      <c r="Z2" s="111"/>
      <c r="AA2" s="121"/>
    </row>
    <row r="3" spans="1:29" x14ac:dyDescent="0.4">
      <c r="A3" s="105"/>
      <c r="B3" s="107"/>
      <c r="C3" s="108"/>
      <c r="D3" s="108"/>
      <c r="E3" s="108"/>
      <c r="F3" s="108"/>
      <c r="G3" s="137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9"/>
      <c r="T3" s="99" t="s">
        <v>2</v>
      </c>
      <c r="U3" s="101"/>
      <c r="V3" s="99" t="s">
        <v>293</v>
      </c>
      <c r="W3" s="100"/>
      <c r="X3" s="100"/>
      <c r="Y3" s="100"/>
      <c r="Z3" s="100"/>
      <c r="AA3" s="101"/>
    </row>
    <row r="4" spans="1:29" ht="17.399999999999999" x14ac:dyDescent="0.4">
      <c r="A4" s="157" t="s">
        <v>99</v>
      </c>
      <c r="B4" s="158"/>
      <c r="C4" s="120">
        <v>253545</v>
      </c>
      <c r="D4" s="111"/>
      <c r="E4" s="111"/>
      <c r="F4" s="121"/>
      <c r="G4" s="180" t="s">
        <v>41</v>
      </c>
      <c r="H4" s="180"/>
      <c r="I4" s="180"/>
      <c r="J4" s="180"/>
      <c r="K4" s="120"/>
      <c r="L4" s="111"/>
      <c r="M4" s="111"/>
      <c r="N4" s="111"/>
      <c r="O4" s="111"/>
      <c r="P4" s="111"/>
      <c r="Q4" s="111"/>
      <c r="R4" s="111"/>
      <c r="S4" s="121"/>
      <c r="T4" s="105"/>
      <c r="U4" s="107"/>
      <c r="V4" s="105"/>
      <c r="W4" s="106"/>
      <c r="X4" s="106"/>
      <c r="Y4" s="106"/>
      <c r="Z4" s="106"/>
      <c r="AA4" s="107"/>
    </row>
    <row r="5" spans="1:29" x14ac:dyDescent="0.4">
      <c r="A5" s="120" t="s">
        <v>66</v>
      </c>
      <c r="B5" s="121"/>
      <c r="C5" s="120" t="s">
        <v>294</v>
      </c>
      <c r="D5" s="111"/>
      <c r="E5" s="111"/>
      <c r="F5" s="121"/>
      <c r="G5" s="120" t="s">
        <v>77</v>
      </c>
      <c r="H5" s="111"/>
      <c r="I5" s="111"/>
      <c r="J5" s="121"/>
      <c r="K5" s="120"/>
      <c r="L5" s="111"/>
      <c r="M5" s="111"/>
      <c r="N5" s="111"/>
      <c r="O5" s="111"/>
      <c r="P5" s="111"/>
      <c r="Q5" s="111"/>
      <c r="R5" s="111"/>
      <c r="S5" s="121"/>
      <c r="T5" s="99" t="s">
        <v>3</v>
      </c>
      <c r="U5" s="101"/>
      <c r="V5" s="99" t="str">
        <f>'6번'!D7</f>
        <v>병원</v>
      </c>
      <c r="W5" s="100"/>
      <c r="X5" s="100"/>
      <c r="Y5" s="100"/>
      <c r="Z5" s="100"/>
      <c r="AA5" s="101"/>
    </row>
    <row r="6" spans="1:29" x14ac:dyDescent="0.4">
      <c r="A6" s="120" t="s">
        <v>4</v>
      </c>
      <c r="B6" s="121"/>
      <c r="C6" s="120" t="s">
        <v>208</v>
      </c>
      <c r="D6" s="111"/>
      <c r="E6" s="111"/>
      <c r="F6" s="121"/>
      <c r="G6" s="120"/>
      <c r="H6" s="111"/>
      <c r="I6" s="111"/>
      <c r="J6" s="121"/>
      <c r="K6" s="5" t="s">
        <v>55</v>
      </c>
      <c r="L6" s="120"/>
      <c r="M6" s="111"/>
      <c r="N6" s="111"/>
      <c r="O6" s="111"/>
      <c r="P6" s="111"/>
      <c r="Q6" s="111"/>
      <c r="R6" s="111"/>
      <c r="S6" s="121"/>
      <c r="T6" s="105"/>
      <c r="U6" s="107"/>
      <c r="V6" s="105"/>
      <c r="W6" s="106"/>
      <c r="X6" s="106"/>
      <c r="Y6" s="106"/>
      <c r="Z6" s="106"/>
      <c r="AA6" s="107"/>
    </row>
    <row r="7" spans="1:29" x14ac:dyDescent="0.4">
      <c r="A7" s="120" t="s">
        <v>67</v>
      </c>
      <c r="B7" s="111"/>
      <c r="C7" s="111"/>
      <c r="D7" s="111"/>
      <c r="E7" s="111"/>
      <c r="F7" s="121"/>
      <c r="G7" s="122" t="s">
        <v>42</v>
      </c>
      <c r="H7" s="123"/>
      <c r="I7" s="124"/>
      <c r="J7" s="89" t="s">
        <v>45</v>
      </c>
      <c r="K7" s="53" t="s">
        <v>54</v>
      </c>
      <c r="L7" s="122" t="s">
        <v>56</v>
      </c>
      <c r="M7" s="124"/>
      <c r="N7" s="122" t="s">
        <v>57</v>
      </c>
      <c r="O7" s="124"/>
      <c r="P7" s="122" t="s">
        <v>100</v>
      </c>
      <c r="Q7" s="123"/>
      <c r="R7" s="122" t="s">
        <v>101</v>
      </c>
      <c r="S7" s="124"/>
      <c r="T7" s="223" t="s">
        <v>102</v>
      </c>
      <c r="U7" s="224"/>
      <c r="V7" s="186" t="s">
        <v>103</v>
      </c>
      <c r="W7" s="186"/>
      <c r="X7" s="186"/>
      <c r="Y7" s="122" t="s">
        <v>61</v>
      </c>
      <c r="Z7" s="123"/>
      <c r="AA7" s="124"/>
    </row>
    <row r="8" spans="1:29" x14ac:dyDescent="0.4">
      <c r="A8" s="99" t="s">
        <v>209</v>
      </c>
      <c r="B8" s="100"/>
      <c r="C8" s="100"/>
      <c r="D8" s="100"/>
      <c r="E8" s="100"/>
      <c r="F8" s="101"/>
      <c r="G8" s="120" t="s">
        <v>211</v>
      </c>
      <c r="H8" s="111"/>
      <c r="I8" s="121"/>
      <c r="J8" s="4"/>
      <c r="K8" s="4"/>
      <c r="L8" s="120"/>
      <c r="M8" s="121"/>
      <c r="N8" s="120"/>
      <c r="O8" s="121"/>
      <c r="P8" s="120">
        <v>12345</v>
      </c>
      <c r="Q8" s="121"/>
      <c r="R8" s="120"/>
      <c r="S8" s="121"/>
      <c r="T8" s="195"/>
      <c r="U8" s="196"/>
      <c r="V8" s="120">
        <v>1</v>
      </c>
      <c r="W8" s="121"/>
      <c r="X8" s="84" t="s">
        <v>35</v>
      </c>
      <c r="Y8" s="125" t="s">
        <v>295</v>
      </c>
      <c r="Z8" s="126"/>
      <c r="AA8" s="127"/>
    </row>
    <row r="9" spans="1:29" x14ac:dyDescent="0.4">
      <c r="A9" s="122" t="s">
        <v>210</v>
      </c>
      <c r="B9" s="111"/>
      <c r="C9" s="111"/>
      <c r="D9" s="111"/>
      <c r="E9" s="111"/>
      <c r="F9" s="121"/>
      <c r="G9" s="120" t="s">
        <v>212</v>
      </c>
      <c r="H9" s="111"/>
      <c r="I9" s="121"/>
      <c r="J9" s="4"/>
      <c r="K9" s="4"/>
      <c r="L9" s="120"/>
      <c r="M9" s="121"/>
      <c r="N9" s="120"/>
      <c r="O9" s="121"/>
      <c r="P9" s="120"/>
      <c r="Q9" s="121"/>
      <c r="R9" s="120"/>
      <c r="S9" s="121"/>
      <c r="T9" s="120"/>
      <c r="U9" s="121"/>
      <c r="V9" s="120"/>
      <c r="W9" s="121"/>
      <c r="X9" s="84" t="s">
        <v>35</v>
      </c>
      <c r="Y9" s="128"/>
      <c r="Z9" s="129"/>
      <c r="AA9" s="130"/>
    </row>
    <row r="10" spans="1:29" x14ac:dyDescent="0.4">
      <c r="A10" s="120"/>
      <c r="B10" s="111"/>
      <c r="C10" s="111"/>
      <c r="D10" s="111"/>
      <c r="E10" s="111"/>
      <c r="F10" s="121"/>
      <c r="G10" s="120"/>
      <c r="H10" s="111"/>
      <c r="I10" s="121"/>
      <c r="J10" s="4"/>
      <c r="K10" s="4"/>
      <c r="L10" s="120"/>
      <c r="M10" s="121"/>
      <c r="N10" s="120"/>
      <c r="O10" s="121"/>
      <c r="P10" s="120"/>
      <c r="Q10" s="121"/>
      <c r="R10" s="120"/>
      <c r="S10" s="121"/>
      <c r="T10" s="120"/>
      <c r="U10" s="121"/>
      <c r="V10" s="120"/>
      <c r="W10" s="121"/>
      <c r="X10" s="84" t="s">
        <v>35</v>
      </c>
      <c r="Y10" s="131"/>
      <c r="Z10" s="132"/>
      <c r="AA10" s="133"/>
    </row>
    <row r="11" spans="1:29" x14ac:dyDescent="0.4">
      <c r="A11" s="171" t="s">
        <v>93</v>
      </c>
      <c r="B11" s="172"/>
      <c r="C11" s="84">
        <v>1</v>
      </c>
      <c r="D11" s="84" t="s">
        <v>94</v>
      </c>
      <c r="E11" s="86" t="s">
        <v>95</v>
      </c>
      <c r="F11" s="120" t="s">
        <v>141</v>
      </c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21"/>
    </row>
    <row r="12" spans="1:29" x14ac:dyDescent="0.4">
      <c r="A12" s="99" t="s">
        <v>34</v>
      </c>
      <c r="B12" s="100"/>
      <c r="C12" s="100"/>
      <c r="D12" s="101"/>
      <c r="E12" s="156" t="s">
        <v>104</v>
      </c>
      <c r="F12" s="147"/>
      <c r="G12" s="180" t="s">
        <v>40</v>
      </c>
      <c r="H12" s="180"/>
      <c r="I12" s="180"/>
      <c r="J12" s="105" t="s">
        <v>105</v>
      </c>
      <c r="K12" s="107"/>
      <c r="L12" s="171" t="s">
        <v>296</v>
      </c>
      <c r="M12" s="172"/>
      <c r="N12" s="172"/>
      <c r="O12" s="172"/>
      <c r="P12" s="172"/>
      <c r="Q12" s="172"/>
      <c r="R12" s="172"/>
      <c r="S12" s="193"/>
      <c r="T12" s="197" t="s">
        <v>78</v>
      </c>
      <c r="U12" s="198"/>
      <c r="V12" s="146">
        <v>0</v>
      </c>
      <c r="W12" s="191" t="s">
        <v>106</v>
      </c>
      <c r="X12" s="146">
        <v>1</v>
      </c>
      <c r="Y12" s="189" t="s">
        <v>90</v>
      </c>
      <c r="Z12" s="99">
        <v>0</v>
      </c>
      <c r="AA12" s="101"/>
      <c r="AB12" s="3">
        <v>2018</v>
      </c>
    </row>
    <row r="13" spans="1:29" x14ac:dyDescent="0.4">
      <c r="A13" s="105"/>
      <c r="B13" s="106"/>
      <c r="C13" s="106"/>
      <c r="D13" s="107"/>
      <c r="E13" s="156"/>
      <c r="F13" s="156"/>
      <c r="G13" s="108"/>
      <c r="H13" s="108"/>
      <c r="I13" s="108"/>
      <c r="J13" s="120" t="s">
        <v>46</v>
      </c>
      <c r="K13" s="121"/>
      <c r="L13" s="171">
        <v>5</v>
      </c>
      <c r="M13" s="172"/>
      <c r="N13" s="172"/>
      <c r="O13" s="172"/>
      <c r="P13" s="172"/>
      <c r="Q13" s="172"/>
      <c r="R13" s="172"/>
      <c r="S13" s="193"/>
      <c r="T13" s="199"/>
      <c r="U13" s="200"/>
      <c r="V13" s="147"/>
      <c r="W13" s="192"/>
      <c r="X13" s="147"/>
      <c r="Y13" s="190"/>
      <c r="Z13" s="105"/>
      <c r="AA13" s="107"/>
      <c r="AB13" s="3" t="s">
        <v>154</v>
      </c>
      <c r="AC13" s="3">
        <v>81.400000000000006</v>
      </c>
    </row>
    <row r="14" spans="1:29" ht="21.6" x14ac:dyDescent="0.4">
      <c r="A14" s="145" t="s">
        <v>63</v>
      </c>
      <c r="B14" s="6" t="s">
        <v>5</v>
      </c>
      <c r="C14" s="30"/>
      <c r="D14" s="37" t="s">
        <v>36</v>
      </c>
      <c r="E14" s="22"/>
      <c r="F14" s="31" t="s">
        <v>39</v>
      </c>
      <c r="G14" s="1" t="s">
        <v>71</v>
      </c>
      <c r="H14" s="1"/>
      <c r="I14" s="31" t="s">
        <v>36</v>
      </c>
      <c r="J14" s="304" t="s">
        <v>70</v>
      </c>
      <c r="K14" s="305"/>
      <c r="L14" s="304" t="s">
        <v>98</v>
      </c>
      <c r="M14" s="306"/>
      <c r="N14" s="306"/>
      <c r="O14" s="305"/>
      <c r="P14" s="123"/>
      <c r="Q14" s="123"/>
      <c r="R14" s="123"/>
      <c r="S14" s="123"/>
      <c r="T14" s="187" t="s">
        <v>91</v>
      </c>
      <c r="U14" s="188"/>
      <c r="V14" s="90" t="s">
        <v>92</v>
      </c>
      <c r="W14" s="53" t="s">
        <v>59</v>
      </c>
      <c r="X14" s="156"/>
      <c r="Y14" s="156"/>
      <c r="Z14" s="156"/>
      <c r="AA14" s="156"/>
      <c r="AB14" s="3" t="s">
        <v>155</v>
      </c>
      <c r="AC14" s="3">
        <v>73.5</v>
      </c>
    </row>
    <row r="15" spans="1:29" ht="25.2" x14ac:dyDescent="0.4">
      <c r="A15" s="146"/>
      <c r="B15" s="6" t="s">
        <v>6</v>
      </c>
      <c r="C15" s="7">
        <v>1</v>
      </c>
      <c r="D15" s="37" t="s">
        <v>36</v>
      </c>
      <c r="E15" s="22">
        <f>X16</f>
        <v>11126</v>
      </c>
      <c r="F15" s="31" t="s">
        <v>39</v>
      </c>
      <c r="G15" s="1" t="s">
        <v>71</v>
      </c>
      <c r="H15" s="4"/>
      <c r="I15" s="31" t="s">
        <v>36</v>
      </c>
      <c r="J15" s="122" t="s">
        <v>47</v>
      </c>
      <c r="K15" s="124"/>
      <c r="L15" s="202" t="s">
        <v>58</v>
      </c>
      <c r="M15" s="203"/>
      <c r="N15" s="203"/>
      <c r="O15" s="203"/>
      <c r="P15" s="156" t="s">
        <v>107</v>
      </c>
      <c r="Q15" s="156"/>
      <c r="R15" s="156" t="s">
        <v>74</v>
      </c>
      <c r="S15" s="156"/>
      <c r="T15" s="194" t="s">
        <v>91</v>
      </c>
      <c r="U15" s="194"/>
      <c r="V15" s="78" t="s">
        <v>109</v>
      </c>
      <c r="W15" s="57" t="s">
        <v>110</v>
      </c>
      <c r="X15" s="112" t="s">
        <v>111</v>
      </c>
      <c r="Y15" s="113"/>
      <c r="Z15" s="1" t="s">
        <v>100</v>
      </c>
      <c r="AA15" s="1" t="s">
        <v>101</v>
      </c>
      <c r="AB15" s="3" t="s">
        <v>75</v>
      </c>
      <c r="AC15" s="3" t="s">
        <v>74</v>
      </c>
    </row>
    <row r="16" spans="1:29" x14ac:dyDescent="0.4">
      <c r="A16" s="146"/>
      <c r="B16" s="165" t="s">
        <v>7</v>
      </c>
      <c r="C16" s="166"/>
      <c r="D16" s="167"/>
      <c r="E16" s="52"/>
      <c r="F16" s="32" t="s">
        <v>39</v>
      </c>
      <c r="G16" s="99"/>
      <c r="H16" s="100"/>
      <c r="I16" s="101"/>
      <c r="J16" s="109" t="str">
        <f>'6번'!I17</f>
        <v>AA255</v>
      </c>
      <c r="K16" s="109"/>
      <c r="L16" s="231" t="str">
        <f>'6번'!J17</f>
        <v>재진진찰료(병원,주간)</v>
      </c>
      <c r="M16" s="232"/>
      <c r="N16" s="232"/>
      <c r="O16" s="233"/>
      <c r="P16" s="109"/>
      <c r="Q16" s="109"/>
      <c r="R16" s="109">
        <f>ROUND(AB16*AC16,0)</f>
        <v>11126</v>
      </c>
      <c r="S16" s="109"/>
      <c r="T16" s="109">
        <v>1</v>
      </c>
      <c r="U16" s="109"/>
      <c r="V16" s="79">
        <f>'6번'!K17</f>
        <v>1</v>
      </c>
      <c r="W16" s="79">
        <f>'6번'!L17</f>
        <v>1</v>
      </c>
      <c r="X16" s="109">
        <f>R16*T16*V16*W16</f>
        <v>11126</v>
      </c>
      <c r="Y16" s="109"/>
      <c r="Z16" s="79"/>
      <c r="AA16" s="85"/>
      <c r="AB16" s="3">
        <f>'6번'!N17</f>
        <v>151.37</v>
      </c>
      <c r="AC16" s="3">
        <f>AC14</f>
        <v>73.5</v>
      </c>
    </row>
    <row r="17" spans="1:29" x14ac:dyDescent="0.4">
      <c r="A17" s="146"/>
      <c r="B17" s="168" t="s">
        <v>8</v>
      </c>
      <c r="C17" s="169"/>
      <c r="D17" s="170"/>
      <c r="E17" s="10"/>
      <c r="F17" s="33" t="s">
        <v>39</v>
      </c>
      <c r="G17" s="102"/>
      <c r="H17" s="103"/>
      <c r="I17" s="104"/>
      <c r="J17" s="109">
        <f>'6번'!I18</f>
        <v>0</v>
      </c>
      <c r="K17" s="109"/>
      <c r="L17" s="231">
        <f>'6번'!J18</f>
        <v>0</v>
      </c>
      <c r="M17" s="232"/>
      <c r="N17" s="232"/>
      <c r="O17" s="233"/>
      <c r="P17" s="109"/>
      <c r="Q17" s="109"/>
      <c r="R17" s="109">
        <f t="shared" ref="R17:R55" si="0">ROUND(AB17*AC17,0)</f>
        <v>0</v>
      </c>
      <c r="S17" s="109"/>
      <c r="T17" s="109">
        <v>1</v>
      </c>
      <c r="U17" s="109"/>
      <c r="V17" s="79">
        <f>'6번'!K18</f>
        <v>0</v>
      </c>
      <c r="W17" s="79">
        <f>'6번'!L18</f>
        <v>0</v>
      </c>
      <c r="X17" s="109">
        <f t="shared" ref="X17:X55" si="1">R17*T17*V17*W17</f>
        <v>0</v>
      </c>
      <c r="Y17" s="109"/>
      <c r="Z17" s="79"/>
      <c r="AA17" s="85"/>
      <c r="AB17" s="3">
        <f>'6번'!N18</f>
        <v>0</v>
      </c>
      <c r="AC17" s="3">
        <f>AC16</f>
        <v>73.5</v>
      </c>
    </row>
    <row r="18" spans="1:29" x14ac:dyDescent="0.4">
      <c r="A18" s="146"/>
      <c r="B18" s="12" t="s">
        <v>9</v>
      </c>
      <c r="C18" s="13"/>
      <c r="D18" s="14"/>
      <c r="E18" s="10"/>
      <c r="F18" s="33" t="s">
        <v>39</v>
      </c>
      <c r="G18" s="102"/>
      <c r="H18" s="103"/>
      <c r="I18" s="104"/>
      <c r="J18" s="109">
        <f>'6번'!I19</f>
        <v>0</v>
      </c>
      <c r="K18" s="109"/>
      <c r="L18" s="231">
        <f>'6번'!J19</f>
        <v>0</v>
      </c>
      <c r="M18" s="232"/>
      <c r="N18" s="232"/>
      <c r="O18" s="233"/>
      <c r="P18" s="109"/>
      <c r="Q18" s="109"/>
      <c r="R18" s="109">
        <f t="shared" si="0"/>
        <v>0</v>
      </c>
      <c r="S18" s="109"/>
      <c r="T18" s="109">
        <v>1</v>
      </c>
      <c r="U18" s="109"/>
      <c r="V18" s="79">
        <f>'6번'!K19</f>
        <v>0</v>
      </c>
      <c r="W18" s="79">
        <f>'6번'!L19</f>
        <v>0</v>
      </c>
      <c r="X18" s="109">
        <f t="shared" si="1"/>
        <v>0</v>
      </c>
      <c r="Y18" s="109"/>
      <c r="Z18" s="79"/>
      <c r="AA18" s="85"/>
      <c r="AB18" s="3">
        <f>'6번'!N19</f>
        <v>0</v>
      </c>
      <c r="AC18" s="3">
        <f t="shared" ref="AC18:AC55" si="2">AC17</f>
        <v>73.5</v>
      </c>
    </row>
    <row r="19" spans="1:29" x14ac:dyDescent="0.4">
      <c r="A19" s="147"/>
      <c r="B19" s="70" t="s">
        <v>69</v>
      </c>
      <c r="C19" s="7"/>
      <c r="D19" s="39" t="s">
        <v>36</v>
      </c>
      <c r="E19" s="12"/>
      <c r="F19" s="34" t="s">
        <v>39</v>
      </c>
      <c r="G19" s="105"/>
      <c r="H19" s="106"/>
      <c r="I19" s="107"/>
      <c r="J19" s="109">
        <f>'6번'!I20</f>
        <v>0</v>
      </c>
      <c r="K19" s="109"/>
      <c r="L19" s="231">
        <f>'6번'!J20</f>
        <v>0</v>
      </c>
      <c r="M19" s="232"/>
      <c r="N19" s="232"/>
      <c r="O19" s="233"/>
      <c r="P19" s="109"/>
      <c r="Q19" s="109"/>
      <c r="R19" s="109">
        <f t="shared" si="0"/>
        <v>0</v>
      </c>
      <c r="S19" s="109"/>
      <c r="T19" s="109">
        <v>1</v>
      </c>
      <c r="U19" s="109"/>
      <c r="V19" s="79">
        <f>'6번'!K20</f>
        <v>0</v>
      </c>
      <c r="W19" s="79">
        <f>'6번'!L20</f>
        <v>0</v>
      </c>
      <c r="X19" s="109">
        <f t="shared" si="1"/>
        <v>0</v>
      </c>
      <c r="Y19" s="109"/>
      <c r="Z19" s="79"/>
      <c r="AA19" s="85"/>
      <c r="AB19" s="3">
        <f>'6번'!N20</f>
        <v>0</v>
      </c>
      <c r="AC19" s="3">
        <f t="shared" si="2"/>
        <v>73.5</v>
      </c>
    </row>
    <row r="20" spans="1:29" x14ac:dyDescent="0.4">
      <c r="A20" s="178" t="s">
        <v>12</v>
      </c>
      <c r="B20" s="6" t="s">
        <v>10</v>
      </c>
      <c r="C20" s="7"/>
      <c r="D20" s="87" t="s">
        <v>37</v>
      </c>
      <c r="E20" s="60"/>
      <c r="F20" s="35" t="s">
        <v>39</v>
      </c>
      <c r="G20" s="99"/>
      <c r="H20" s="100"/>
      <c r="I20" s="35" t="s">
        <v>39</v>
      </c>
      <c r="J20" s="109">
        <f>'6번'!I21</f>
        <v>0</v>
      </c>
      <c r="K20" s="109"/>
      <c r="L20" s="231">
        <f>'6번'!J21</f>
        <v>0</v>
      </c>
      <c r="M20" s="232"/>
      <c r="N20" s="232"/>
      <c r="O20" s="233"/>
      <c r="P20" s="109"/>
      <c r="Q20" s="109"/>
      <c r="R20" s="109">
        <f t="shared" si="0"/>
        <v>0</v>
      </c>
      <c r="S20" s="109"/>
      <c r="T20" s="109">
        <v>1</v>
      </c>
      <c r="U20" s="109"/>
      <c r="V20" s="79">
        <f>'6번'!K21</f>
        <v>0</v>
      </c>
      <c r="W20" s="79">
        <f>'6번'!L21</f>
        <v>0</v>
      </c>
      <c r="X20" s="109">
        <f t="shared" si="1"/>
        <v>0</v>
      </c>
      <c r="Y20" s="109"/>
      <c r="Z20" s="79"/>
      <c r="AA20" s="85"/>
      <c r="AB20" s="3">
        <f>'6번'!N21</f>
        <v>0</v>
      </c>
      <c r="AC20" s="3">
        <f t="shared" si="2"/>
        <v>73.5</v>
      </c>
    </row>
    <row r="21" spans="1:29" x14ac:dyDescent="0.4">
      <c r="A21" s="179"/>
      <c r="B21" s="6" t="s">
        <v>11</v>
      </c>
      <c r="C21" s="7"/>
      <c r="D21" s="87" t="s">
        <v>37</v>
      </c>
      <c r="E21" s="12"/>
      <c r="F21" s="36" t="s">
        <v>39</v>
      </c>
      <c r="G21" s="105"/>
      <c r="H21" s="106"/>
      <c r="I21" s="36" t="s">
        <v>39</v>
      </c>
      <c r="J21" s="109">
        <f>'6번'!I22</f>
        <v>0</v>
      </c>
      <c r="K21" s="109"/>
      <c r="L21" s="231">
        <f>'6번'!J22</f>
        <v>0</v>
      </c>
      <c r="M21" s="232"/>
      <c r="N21" s="232"/>
      <c r="O21" s="233"/>
      <c r="P21" s="109"/>
      <c r="Q21" s="109"/>
      <c r="R21" s="109">
        <f t="shared" si="0"/>
        <v>0</v>
      </c>
      <c r="S21" s="109"/>
      <c r="T21" s="109">
        <v>1</v>
      </c>
      <c r="U21" s="109"/>
      <c r="V21" s="79">
        <f>'6번'!K22</f>
        <v>0</v>
      </c>
      <c r="W21" s="79">
        <f>'6번'!L22</f>
        <v>0</v>
      </c>
      <c r="X21" s="109">
        <f t="shared" si="1"/>
        <v>0</v>
      </c>
      <c r="Y21" s="109"/>
      <c r="Z21" s="79"/>
      <c r="AA21" s="85"/>
      <c r="AB21" s="3">
        <f>'6번'!N22</f>
        <v>0</v>
      </c>
      <c r="AC21" s="3">
        <f t="shared" si="2"/>
        <v>73.5</v>
      </c>
    </row>
    <row r="22" spans="1:29" x14ac:dyDescent="0.4">
      <c r="A22" s="180"/>
      <c r="B22" s="60" t="s">
        <v>13</v>
      </c>
      <c r="C22" s="61"/>
      <c r="D22" s="41" t="s">
        <v>36</v>
      </c>
      <c r="E22" s="6"/>
      <c r="F22" s="37"/>
      <c r="G22" s="120"/>
      <c r="H22" s="111"/>
      <c r="I22" s="37"/>
      <c r="J22" s="109" t="str">
        <f>'6번'!I23</f>
        <v>O7021</v>
      </c>
      <c r="K22" s="109"/>
      <c r="L22" s="231" t="str">
        <f>'6번'!J23</f>
        <v>혈액투석재료대</v>
      </c>
      <c r="M22" s="232"/>
      <c r="N22" s="232"/>
      <c r="O22" s="233"/>
      <c r="P22" s="109"/>
      <c r="Q22" s="109"/>
      <c r="R22" s="109">
        <f>'6번'!P23</f>
        <v>33900</v>
      </c>
      <c r="S22" s="109"/>
      <c r="T22" s="109">
        <v>1</v>
      </c>
      <c r="U22" s="109"/>
      <c r="V22" s="79">
        <f>'6번'!K23</f>
        <v>1</v>
      </c>
      <c r="W22" s="79">
        <f>'6번'!L23</f>
        <v>1</v>
      </c>
      <c r="X22" s="109">
        <f t="shared" si="1"/>
        <v>33900</v>
      </c>
      <c r="Y22" s="109"/>
      <c r="Z22" s="79"/>
      <c r="AA22" s="85"/>
      <c r="AB22" s="3">
        <f>'6번'!N23</f>
        <v>0</v>
      </c>
      <c r="AC22" s="3">
        <f t="shared" si="2"/>
        <v>73.5</v>
      </c>
    </row>
    <row r="23" spans="1:29" x14ac:dyDescent="0.4">
      <c r="A23" s="178" t="s">
        <v>19</v>
      </c>
      <c r="B23" s="2" t="s">
        <v>68</v>
      </c>
      <c r="C23" s="61"/>
      <c r="D23" s="41" t="s">
        <v>35</v>
      </c>
      <c r="E23" s="60"/>
      <c r="F23" s="35" t="s">
        <v>39</v>
      </c>
      <c r="G23" s="99"/>
      <c r="H23" s="100"/>
      <c r="I23" s="35" t="s">
        <v>39</v>
      </c>
      <c r="J23" s="109" t="str">
        <f>'6번'!I24</f>
        <v>O7020</v>
      </c>
      <c r="K23" s="109"/>
      <c r="L23" s="231" t="str">
        <f>'6번'!J24</f>
        <v>혈액투석 [1회당]</v>
      </c>
      <c r="M23" s="232"/>
      <c r="N23" s="232"/>
      <c r="O23" s="233"/>
      <c r="P23" s="109"/>
      <c r="Q23" s="109"/>
      <c r="R23" s="109">
        <f t="shared" si="0"/>
        <v>79212</v>
      </c>
      <c r="S23" s="109"/>
      <c r="T23" s="109">
        <v>1</v>
      </c>
      <c r="U23" s="109"/>
      <c r="V23" s="79">
        <f>'6번'!K24</f>
        <v>1</v>
      </c>
      <c r="W23" s="79">
        <f>'6번'!L24</f>
        <v>1</v>
      </c>
      <c r="X23" s="109">
        <f t="shared" si="1"/>
        <v>79212</v>
      </c>
      <c r="Y23" s="109"/>
      <c r="Z23" s="79"/>
      <c r="AA23" s="85"/>
      <c r="AB23" s="3">
        <f>'6번'!N24</f>
        <v>1077.72</v>
      </c>
      <c r="AC23" s="3">
        <f t="shared" si="2"/>
        <v>73.5</v>
      </c>
    </row>
    <row r="24" spans="1:29" x14ac:dyDescent="0.4">
      <c r="A24" s="179"/>
      <c r="B24" s="10" t="s">
        <v>14</v>
      </c>
      <c r="C24" s="11"/>
      <c r="D24" s="42" t="s">
        <v>35</v>
      </c>
      <c r="E24" s="10"/>
      <c r="F24" s="38" t="s">
        <v>39</v>
      </c>
      <c r="G24" s="102"/>
      <c r="H24" s="103"/>
      <c r="I24" s="38" t="s">
        <v>39</v>
      </c>
      <c r="J24" s="109">
        <f>'6번'!I25</f>
        <v>644904540</v>
      </c>
      <c r="K24" s="109"/>
      <c r="L24" s="231" t="str">
        <f>'6번'!J25</f>
        <v>헤모트레이트-비 1호 10L</v>
      </c>
      <c r="M24" s="232"/>
      <c r="N24" s="232"/>
      <c r="O24" s="233"/>
      <c r="P24" s="109"/>
      <c r="Q24" s="109"/>
      <c r="R24" s="109">
        <f>'6번'!P25</f>
        <v>11764</v>
      </c>
      <c r="S24" s="109"/>
      <c r="T24" s="109">
        <v>1</v>
      </c>
      <c r="U24" s="109"/>
      <c r="V24" s="79">
        <f>'6번'!K25</f>
        <v>1</v>
      </c>
      <c r="W24" s="79">
        <f>'6번'!L25</f>
        <v>1</v>
      </c>
      <c r="X24" s="109">
        <f t="shared" si="1"/>
        <v>11764</v>
      </c>
      <c r="Y24" s="109"/>
      <c r="Z24" s="79"/>
      <c r="AA24" s="85"/>
      <c r="AB24" s="3">
        <f>'6번'!N25</f>
        <v>0</v>
      </c>
      <c r="AC24" s="3">
        <f t="shared" si="2"/>
        <v>73.5</v>
      </c>
    </row>
    <row r="25" spans="1:29" x14ac:dyDescent="0.4">
      <c r="A25" s="179"/>
      <c r="B25" s="10" t="s">
        <v>16</v>
      </c>
      <c r="C25" s="11"/>
      <c r="D25" s="42" t="s">
        <v>36</v>
      </c>
      <c r="E25" s="10"/>
      <c r="F25" s="38" t="s">
        <v>39</v>
      </c>
      <c r="G25" s="102"/>
      <c r="H25" s="103"/>
      <c r="I25" s="38" t="s">
        <v>39</v>
      </c>
      <c r="J25" s="109">
        <f>'6번'!I26</f>
        <v>0</v>
      </c>
      <c r="K25" s="109"/>
      <c r="L25" s="231">
        <f>'6번'!J26</f>
        <v>0</v>
      </c>
      <c r="M25" s="232"/>
      <c r="N25" s="232"/>
      <c r="O25" s="233"/>
      <c r="P25" s="109"/>
      <c r="Q25" s="109"/>
      <c r="R25" s="109">
        <f t="shared" si="0"/>
        <v>0</v>
      </c>
      <c r="S25" s="109"/>
      <c r="T25" s="109">
        <v>1</v>
      </c>
      <c r="U25" s="109"/>
      <c r="V25" s="79"/>
      <c r="W25" s="79"/>
      <c r="X25" s="109">
        <f t="shared" si="1"/>
        <v>0</v>
      </c>
      <c r="Y25" s="109"/>
      <c r="Z25" s="79"/>
      <c r="AA25" s="85"/>
      <c r="AB25" s="3">
        <f>'6번'!N26</f>
        <v>0</v>
      </c>
      <c r="AC25" s="3">
        <f t="shared" si="2"/>
        <v>73.5</v>
      </c>
    </row>
    <row r="26" spans="1:29" x14ac:dyDescent="0.4">
      <c r="A26" s="179"/>
      <c r="B26" s="10" t="s">
        <v>15</v>
      </c>
      <c r="C26" s="11"/>
      <c r="D26" s="42" t="s">
        <v>36</v>
      </c>
      <c r="E26" s="10"/>
      <c r="F26" s="38" t="s">
        <v>39</v>
      </c>
      <c r="G26" s="102"/>
      <c r="H26" s="103"/>
      <c r="I26" s="38" t="s">
        <v>39</v>
      </c>
      <c r="J26" s="109" t="str">
        <f>'6번'!I27</f>
        <v>B2602</v>
      </c>
      <c r="K26" s="109"/>
      <c r="L26" s="231" t="str">
        <f>'6번'!J27</f>
        <v>포스파타제(알칼리)</v>
      </c>
      <c r="M26" s="232"/>
      <c r="N26" s="232"/>
      <c r="O26" s="233"/>
      <c r="P26" s="109"/>
      <c r="Q26" s="109"/>
      <c r="R26" s="109">
        <f t="shared" si="0"/>
        <v>1477</v>
      </c>
      <c r="S26" s="109"/>
      <c r="T26" s="109">
        <v>1</v>
      </c>
      <c r="U26" s="109"/>
      <c r="V26" s="79">
        <f>'6번'!K27</f>
        <v>1</v>
      </c>
      <c r="W26" s="79">
        <f>'6번'!L27</f>
        <v>1</v>
      </c>
      <c r="X26" s="109">
        <f t="shared" si="1"/>
        <v>1477</v>
      </c>
      <c r="Y26" s="109"/>
      <c r="Z26" s="79"/>
      <c r="AA26" s="85"/>
      <c r="AB26" s="3">
        <f>'6번'!N27</f>
        <v>20.09</v>
      </c>
      <c r="AC26" s="3">
        <f t="shared" si="2"/>
        <v>73.5</v>
      </c>
    </row>
    <row r="27" spans="1:29" x14ac:dyDescent="0.4">
      <c r="A27" s="179"/>
      <c r="B27" s="10" t="s">
        <v>17</v>
      </c>
      <c r="C27" s="11"/>
      <c r="D27" s="42"/>
      <c r="E27" s="10"/>
      <c r="F27" s="38" t="s">
        <v>39</v>
      </c>
      <c r="G27" s="102"/>
      <c r="H27" s="103"/>
      <c r="I27" s="38"/>
      <c r="J27" s="109" t="str">
        <f>'6번'!I28</f>
        <v>B2570</v>
      </c>
      <c r="K27" s="109"/>
      <c r="L27" s="231" t="str">
        <f>'6번'!J28</f>
        <v>AST(SGOT)</v>
      </c>
      <c r="M27" s="232"/>
      <c r="N27" s="232"/>
      <c r="O27" s="233"/>
      <c r="P27" s="109"/>
      <c r="Q27" s="109"/>
      <c r="R27" s="109">
        <f t="shared" si="0"/>
        <v>1733</v>
      </c>
      <c r="S27" s="109"/>
      <c r="T27" s="109">
        <v>1</v>
      </c>
      <c r="U27" s="109"/>
      <c r="V27" s="79">
        <f>'6번'!K28</f>
        <v>1</v>
      </c>
      <c r="W27" s="79">
        <f>'6번'!L28</f>
        <v>1</v>
      </c>
      <c r="X27" s="109">
        <f t="shared" si="1"/>
        <v>1733</v>
      </c>
      <c r="Y27" s="109"/>
      <c r="Z27" s="79"/>
      <c r="AA27" s="85"/>
      <c r="AB27" s="3">
        <f>'6번'!N28</f>
        <v>23.58</v>
      </c>
      <c r="AC27" s="3">
        <f t="shared" si="2"/>
        <v>73.5</v>
      </c>
    </row>
    <row r="28" spans="1:29" x14ac:dyDescent="0.4">
      <c r="A28" s="180"/>
      <c r="B28" s="12" t="s">
        <v>18</v>
      </c>
      <c r="C28" s="13"/>
      <c r="D28" s="39" t="s">
        <v>36</v>
      </c>
      <c r="E28" s="12"/>
      <c r="F28" s="36" t="s">
        <v>39</v>
      </c>
      <c r="G28" s="105"/>
      <c r="H28" s="106"/>
      <c r="I28" s="36" t="s">
        <v>39</v>
      </c>
      <c r="J28" s="109" t="str">
        <f>'6번'!I29</f>
        <v>B2580</v>
      </c>
      <c r="K28" s="109"/>
      <c r="L28" s="231" t="str">
        <f>'6번'!J29</f>
        <v>ALT(SGPT)</v>
      </c>
      <c r="M28" s="232"/>
      <c r="N28" s="232"/>
      <c r="O28" s="233"/>
      <c r="P28" s="109"/>
      <c r="Q28" s="109"/>
      <c r="R28" s="109">
        <f t="shared" si="0"/>
        <v>1691</v>
      </c>
      <c r="S28" s="109"/>
      <c r="T28" s="109">
        <v>1</v>
      </c>
      <c r="U28" s="109"/>
      <c r="V28" s="79">
        <f>'6번'!K29</f>
        <v>1</v>
      </c>
      <c r="W28" s="79">
        <f>'6번'!L29</f>
        <v>1</v>
      </c>
      <c r="X28" s="109">
        <f t="shared" si="1"/>
        <v>1691</v>
      </c>
      <c r="Y28" s="109"/>
      <c r="Z28" s="79"/>
      <c r="AA28" s="85"/>
      <c r="AB28" s="3">
        <f>'6번'!N29</f>
        <v>23.01</v>
      </c>
      <c r="AC28" s="3">
        <f t="shared" si="2"/>
        <v>73.5</v>
      </c>
    </row>
    <row r="29" spans="1:29" x14ac:dyDescent="0.4">
      <c r="A29" s="15" t="s">
        <v>20</v>
      </c>
      <c r="B29" s="88" t="s">
        <v>72</v>
      </c>
      <c r="C29" s="7"/>
      <c r="D29" s="40" t="s">
        <v>36</v>
      </c>
      <c r="E29" s="60"/>
      <c r="F29" s="35" t="s">
        <v>39</v>
      </c>
      <c r="G29" s="99"/>
      <c r="H29" s="100"/>
      <c r="I29" s="35" t="s">
        <v>39</v>
      </c>
      <c r="J29" s="109" t="str">
        <f>'6번'!I30</f>
        <v>C3730</v>
      </c>
      <c r="K29" s="109"/>
      <c r="L29" s="231" t="str">
        <f>'6번'!J30</f>
        <v>요소질소 [NPN 포함]</v>
      </c>
      <c r="M29" s="232"/>
      <c r="N29" s="232"/>
      <c r="O29" s="233"/>
      <c r="P29" s="109"/>
      <c r="Q29" s="109"/>
      <c r="R29" s="109">
        <f t="shared" si="0"/>
        <v>1582</v>
      </c>
      <c r="S29" s="109"/>
      <c r="T29" s="109">
        <v>1</v>
      </c>
      <c r="U29" s="109"/>
      <c r="V29" s="79">
        <f>'6번'!K30</f>
        <v>1</v>
      </c>
      <c r="W29" s="79">
        <f>'6번'!L30</f>
        <v>1</v>
      </c>
      <c r="X29" s="109">
        <f t="shared" si="1"/>
        <v>1582</v>
      </c>
      <c r="Y29" s="109"/>
      <c r="Z29" s="79"/>
      <c r="AA29" s="85"/>
      <c r="AB29" s="3">
        <f>'6번'!N30</f>
        <v>21.52</v>
      </c>
      <c r="AC29" s="3">
        <f t="shared" si="2"/>
        <v>73.5</v>
      </c>
    </row>
    <row r="30" spans="1:29" x14ac:dyDescent="0.4">
      <c r="A30" s="17" t="s">
        <v>21</v>
      </c>
      <c r="B30" s="6" t="s">
        <v>72</v>
      </c>
      <c r="C30" s="7"/>
      <c r="D30" s="40" t="s">
        <v>38</v>
      </c>
      <c r="E30" s="10"/>
      <c r="F30" s="38" t="s">
        <v>39</v>
      </c>
      <c r="G30" s="183"/>
      <c r="H30" s="103"/>
      <c r="I30" s="38" t="s">
        <v>39</v>
      </c>
      <c r="J30" s="109" t="str">
        <f>'6번'!I31</f>
        <v>C3730</v>
      </c>
      <c r="K30" s="109"/>
      <c r="L30" s="231" t="str">
        <f>'6번'!J31</f>
        <v>크레아티닌</v>
      </c>
      <c r="M30" s="232"/>
      <c r="N30" s="232"/>
      <c r="O30" s="233"/>
      <c r="P30" s="109"/>
      <c r="Q30" s="109"/>
      <c r="R30" s="109">
        <f t="shared" si="0"/>
        <v>1231</v>
      </c>
      <c r="S30" s="109"/>
      <c r="T30" s="109">
        <v>1</v>
      </c>
      <c r="U30" s="109"/>
      <c r="V30" s="79">
        <f>'6번'!K31</f>
        <v>1</v>
      </c>
      <c r="W30" s="79">
        <f>'6번'!L31</f>
        <v>1</v>
      </c>
      <c r="X30" s="109">
        <f t="shared" si="1"/>
        <v>1231</v>
      </c>
      <c r="Y30" s="109"/>
      <c r="Z30" s="79"/>
      <c r="AA30" s="85"/>
      <c r="AB30" s="3">
        <f>'6번'!N31</f>
        <v>16.75</v>
      </c>
      <c r="AC30" s="3">
        <f t="shared" si="2"/>
        <v>73.5</v>
      </c>
    </row>
    <row r="31" spans="1:29" x14ac:dyDescent="0.4">
      <c r="A31" s="18" t="s">
        <v>22</v>
      </c>
      <c r="B31" s="6" t="s">
        <v>72</v>
      </c>
      <c r="C31" s="7"/>
      <c r="D31" s="40" t="s">
        <v>38</v>
      </c>
      <c r="E31" s="12"/>
      <c r="F31" s="36" t="s">
        <v>39</v>
      </c>
      <c r="G31" s="105"/>
      <c r="H31" s="106"/>
      <c r="I31" s="36" t="s">
        <v>39</v>
      </c>
      <c r="J31" s="109" t="str">
        <f>'6번'!I32</f>
        <v>C3780</v>
      </c>
      <c r="K31" s="109"/>
      <c r="L31" s="231" t="str">
        <f>'6번'!J32</f>
        <v>요산</v>
      </c>
      <c r="M31" s="232"/>
      <c r="N31" s="232"/>
      <c r="O31" s="233"/>
      <c r="P31" s="109"/>
      <c r="Q31" s="109"/>
      <c r="R31" s="109">
        <f t="shared" si="0"/>
        <v>1315</v>
      </c>
      <c r="S31" s="109"/>
      <c r="T31" s="109">
        <v>1</v>
      </c>
      <c r="U31" s="109"/>
      <c r="V31" s="79">
        <f>'6번'!K32</f>
        <v>1</v>
      </c>
      <c r="W31" s="79">
        <f>'6번'!L32</f>
        <v>1</v>
      </c>
      <c r="X31" s="109">
        <f t="shared" si="1"/>
        <v>1315</v>
      </c>
      <c r="Y31" s="109"/>
      <c r="Z31" s="79"/>
      <c r="AA31" s="85"/>
      <c r="AB31" s="3">
        <f>'6번'!N32</f>
        <v>17.89</v>
      </c>
      <c r="AC31" s="3">
        <f t="shared" si="2"/>
        <v>73.5</v>
      </c>
    </row>
    <row r="32" spans="1:29" x14ac:dyDescent="0.4">
      <c r="A32" s="181" t="s">
        <v>23</v>
      </c>
      <c r="B32" s="77" t="s">
        <v>25</v>
      </c>
      <c r="C32" s="61">
        <v>1</v>
      </c>
      <c r="D32" s="41" t="s">
        <v>38</v>
      </c>
      <c r="E32" s="52">
        <f>X22+X24</f>
        <v>45664</v>
      </c>
      <c r="F32" s="35" t="s">
        <v>39</v>
      </c>
      <c r="G32" s="204">
        <f>X23</f>
        <v>79212</v>
      </c>
      <c r="H32" s="126"/>
      <c r="I32" s="35" t="s">
        <v>39</v>
      </c>
      <c r="J32" s="109" t="str">
        <f>'6번'!I33</f>
        <v>B1010</v>
      </c>
      <c r="K32" s="109"/>
      <c r="L32" s="231" t="str">
        <f>'6번'!J33</f>
        <v>혈색소(광전비색법)</v>
      </c>
      <c r="M32" s="232"/>
      <c r="N32" s="232"/>
      <c r="O32" s="233"/>
      <c r="P32" s="109"/>
      <c r="Q32" s="109"/>
      <c r="R32" s="109">
        <f t="shared" si="0"/>
        <v>1247</v>
      </c>
      <c r="S32" s="109"/>
      <c r="T32" s="109">
        <v>1</v>
      </c>
      <c r="U32" s="109"/>
      <c r="V32" s="79">
        <f>'6번'!K33</f>
        <v>1</v>
      </c>
      <c r="W32" s="79">
        <f>'6번'!L33</f>
        <v>1</v>
      </c>
      <c r="X32" s="109">
        <f t="shared" si="1"/>
        <v>1247</v>
      </c>
      <c r="Y32" s="109"/>
      <c r="Z32" s="79"/>
      <c r="AA32" s="85"/>
      <c r="AB32" s="3">
        <f>'6번'!N33</f>
        <v>16.96</v>
      </c>
      <c r="AC32" s="3">
        <f t="shared" si="2"/>
        <v>73.5</v>
      </c>
    </row>
    <row r="33" spans="1:29" x14ac:dyDescent="0.4">
      <c r="A33" s="182"/>
      <c r="B33" s="12" t="s">
        <v>26</v>
      </c>
      <c r="C33" s="13"/>
      <c r="D33" s="39" t="s">
        <v>36</v>
      </c>
      <c r="E33" s="12"/>
      <c r="F33" s="36" t="s">
        <v>39</v>
      </c>
      <c r="G33" s="105"/>
      <c r="H33" s="106"/>
      <c r="I33" s="36" t="s">
        <v>39</v>
      </c>
      <c r="J33" s="109" t="str">
        <f>'6번'!I34</f>
        <v>B1020</v>
      </c>
      <c r="K33" s="109"/>
      <c r="L33" s="231" t="str">
        <f>'6번'!J34</f>
        <v>헤마토크리트</v>
      </c>
      <c r="M33" s="232"/>
      <c r="N33" s="232"/>
      <c r="O33" s="233"/>
      <c r="P33" s="109"/>
      <c r="Q33" s="109"/>
      <c r="R33" s="109">
        <f t="shared" si="0"/>
        <v>804</v>
      </c>
      <c r="S33" s="109"/>
      <c r="T33" s="109">
        <v>1</v>
      </c>
      <c r="U33" s="109"/>
      <c r="V33" s="79">
        <f>'6번'!K34</f>
        <v>1</v>
      </c>
      <c r="W33" s="79">
        <f>'6번'!L34</f>
        <v>1</v>
      </c>
      <c r="X33" s="109">
        <f t="shared" si="1"/>
        <v>804</v>
      </c>
      <c r="Y33" s="109"/>
      <c r="Z33" s="79"/>
      <c r="AA33" s="85"/>
      <c r="AB33" s="3">
        <f>'6번'!N34</f>
        <v>10.94</v>
      </c>
      <c r="AC33" s="3">
        <f t="shared" si="2"/>
        <v>73.5</v>
      </c>
    </row>
    <row r="34" spans="1:29" x14ac:dyDescent="0.4">
      <c r="A34" s="151" t="s">
        <v>24</v>
      </c>
      <c r="B34" s="60" t="s">
        <v>27</v>
      </c>
      <c r="C34" s="61"/>
      <c r="D34" s="41" t="s">
        <v>38</v>
      </c>
      <c r="E34" s="60">
        <v>13</v>
      </c>
      <c r="F34" s="35" t="s">
        <v>39</v>
      </c>
      <c r="G34" s="226">
        <f>SUM(X26:Y38)</f>
        <v>15532</v>
      </c>
      <c r="H34" s="100"/>
      <c r="I34" s="35" t="s">
        <v>39</v>
      </c>
      <c r="J34" s="109" t="str">
        <f>'6번'!I35</f>
        <v>B1040</v>
      </c>
      <c r="K34" s="109"/>
      <c r="L34" s="231" t="str">
        <f>'6번'!J35</f>
        <v>적혈구수</v>
      </c>
      <c r="M34" s="232"/>
      <c r="N34" s="232"/>
      <c r="O34" s="233"/>
      <c r="P34" s="109"/>
      <c r="Q34" s="109"/>
      <c r="R34" s="109">
        <f t="shared" si="0"/>
        <v>806</v>
      </c>
      <c r="S34" s="109"/>
      <c r="T34" s="109">
        <v>1</v>
      </c>
      <c r="U34" s="109"/>
      <c r="V34" s="79">
        <f>'6번'!K35</f>
        <v>1</v>
      </c>
      <c r="W34" s="79">
        <f>'6번'!L35</f>
        <v>1</v>
      </c>
      <c r="X34" s="109">
        <f t="shared" si="1"/>
        <v>806</v>
      </c>
      <c r="Y34" s="109"/>
      <c r="Z34" s="79"/>
      <c r="AA34" s="85"/>
      <c r="AB34" s="3">
        <f>'6번'!N35</f>
        <v>10.97</v>
      </c>
      <c r="AC34" s="3">
        <f t="shared" si="2"/>
        <v>73.5</v>
      </c>
    </row>
    <row r="35" spans="1:29" x14ac:dyDescent="0.4">
      <c r="A35" s="152"/>
      <c r="B35" s="71" t="s">
        <v>28</v>
      </c>
      <c r="C35" s="11"/>
      <c r="D35" s="42"/>
      <c r="E35" s="10"/>
      <c r="F35" s="38" t="s">
        <v>39</v>
      </c>
      <c r="G35" s="102"/>
      <c r="H35" s="103"/>
      <c r="I35" s="38"/>
      <c r="J35" s="109" t="str">
        <f>'6번'!I36</f>
        <v>B1050</v>
      </c>
      <c r="K35" s="109"/>
      <c r="L35" s="231" t="str">
        <f>'6번'!J36</f>
        <v>백혈구수</v>
      </c>
      <c r="M35" s="232"/>
      <c r="N35" s="232"/>
      <c r="O35" s="233"/>
      <c r="P35" s="109"/>
      <c r="Q35" s="109"/>
      <c r="R35" s="109">
        <f t="shared" si="0"/>
        <v>808</v>
      </c>
      <c r="S35" s="109"/>
      <c r="T35" s="109">
        <v>1</v>
      </c>
      <c r="U35" s="109"/>
      <c r="V35" s="79">
        <f>'6번'!K36</f>
        <v>1</v>
      </c>
      <c r="W35" s="79">
        <f>'6번'!L36</f>
        <v>1</v>
      </c>
      <c r="X35" s="109">
        <f t="shared" si="1"/>
        <v>808</v>
      </c>
      <c r="Y35" s="109"/>
      <c r="Z35" s="79"/>
      <c r="AA35" s="85"/>
      <c r="AB35" s="3">
        <f>'6번'!N36</f>
        <v>10.99</v>
      </c>
      <c r="AC35" s="3">
        <f t="shared" si="2"/>
        <v>73.5</v>
      </c>
    </row>
    <row r="36" spans="1:29" x14ac:dyDescent="0.4">
      <c r="A36" s="153"/>
      <c r="B36" s="10" t="s">
        <v>29</v>
      </c>
      <c r="C36" s="11"/>
      <c r="D36" s="42" t="s">
        <v>38</v>
      </c>
      <c r="E36" s="12"/>
      <c r="F36" s="36" t="s">
        <v>39</v>
      </c>
      <c r="G36" s="105"/>
      <c r="H36" s="106"/>
      <c r="I36" s="36"/>
      <c r="J36" s="109" t="str">
        <f>'6번'!I37</f>
        <v>B1060</v>
      </c>
      <c r="K36" s="109"/>
      <c r="L36" s="231" t="str">
        <f>'6번'!J37</f>
        <v>혈소판수</v>
      </c>
      <c r="M36" s="232"/>
      <c r="N36" s="232"/>
      <c r="O36" s="233"/>
      <c r="P36" s="109"/>
      <c r="Q36" s="109"/>
      <c r="R36" s="109">
        <f t="shared" si="0"/>
        <v>955</v>
      </c>
      <c r="S36" s="109"/>
      <c r="T36" s="109">
        <v>1</v>
      </c>
      <c r="U36" s="109"/>
      <c r="V36" s="79">
        <f>'6번'!K37</f>
        <v>1</v>
      </c>
      <c r="W36" s="79">
        <f>'6번'!L37</f>
        <v>1</v>
      </c>
      <c r="X36" s="109">
        <f t="shared" si="1"/>
        <v>955</v>
      </c>
      <c r="Y36" s="109"/>
      <c r="Z36" s="79"/>
      <c r="AA36" s="85"/>
      <c r="AB36" s="3">
        <f>'6번'!N37</f>
        <v>12.99</v>
      </c>
      <c r="AC36" s="3">
        <f t="shared" si="2"/>
        <v>73.5</v>
      </c>
    </row>
    <row r="37" spans="1:29" x14ac:dyDescent="0.4">
      <c r="A37" s="154" t="s">
        <v>76</v>
      </c>
      <c r="B37" s="60" t="s">
        <v>30</v>
      </c>
      <c r="C37" s="61"/>
      <c r="D37" s="41" t="s">
        <v>38</v>
      </c>
      <c r="E37" s="60"/>
      <c r="F37" s="35" t="s">
        <v>39</v>
      </c>
      <c r="G37" s="99"/>
      <c r="H37" s="100"/>
      <c r="I37" s="35" t="s">
        <v>39</v>
      </c>
      <c r="J37" s="109" t="str">
        <f>'6번'!I38</f>
        <v>B1034</v>
      </c>
      <c r="K37" s="109"/>
      <c r="L37" s="231" t="str">
        <f>'6번'!J38</f>
        <v>적혈구침강속도(신속검사법)</v>
      </c>
      <c r="M37" s="232"/>
      <c r="N37" s="232"/>
      <c r="O37" s="233"/>
      <c r="P37" s="109"/>
      <c r="Q37" s="109"/>
      <c r="R37" s="109">
        <f t="shared" si="0"/>
        <v>971</v>
      </c>
      <c r="S37" s="109"/>
      <c r="T37" s="109">
        <v>1</v>
      </c>
      <c r="U37" s="109"/>
      <c r="V37" s="79">
        <f>'6번'!K38</f>
        <v>1</v>
      </c>
      <c r="W37" s="79">
        <f>'6번'!L38</f>
        <v>1</v>
      </c>
      <c r="X37" s="109">
        <f t="shared" si="1"/>
        <v>971</v>
      </c>
      <c r="Y37" s="109"/>
      <c r="Z37" s="79"/>
      <c r="AA37" s="85"/>
      <c r="AB37" s="3">
        <f>'6번'!N38</f>
        <v>13.21</v>
      </c>
      <c r="AC37" s="3">
        <f t="shared" si="2"/>
        <v>73.5</v>
      </c>
    </row>
    <row r="38" spans="1:29" x14ac:dyDescent="0.4">
      <c r="A38" s="155"/>
      <c r="B38" s="12" t="s">
        <v>31</v>
      </c>
      <c r="C38" s="13"/>
      <c r="D38" s="39" t="s">
        <v>38</v>
      </c>
      <c r="E38" s="12"/>
      <c r="F38" s="36" t="s">
        <v>39</v>
      </c>
      <c r="G38" s="105"/>
      <c r="H38" s="106"/>
      <c r="I38" s="36" t="s">
        <v>39</v>
      </c>
      <c r="J38" s="109" t="str">
        <f>'6번'!I39</f>
        <v>B1070</v>
      </c>
      <c r="K38" s="109"/>
      <c r="L38" s="231" t="str">
        <f>'6번'!J39</f>
        <v>호산구수(혈액)</v>
      </c>
      <c r="M38" s="232"/>
      <c r="N38" s="232"/>
      <c r="O38" s="233"/>
      <c r="P38" s="109"/>
      <c r="Q38" s="109"/>
      <c r="R38" s="109">
        <f t="shared" si="0"/>
        <v>912</v>
      </c>
      <c r="S38" s="109"/>
      <c r="T38" s="109">
        <v>1</v>
      </c>
      <c r="U38" s="109"/>
      <c r="V38" s="79">
        <f>'6번'!K39</f>
        <v>1</v>
      </c>
      <c r="W38" s="79">
        <f>'6번'!L39</f>
        <v>1</v>
      </c>
      <c r="X38" s="109">
        <f t="shared" si="1"/>
        <v>912</v>
      </c>
      <c r="Y38" s="109"/>
      <c r="Z38" s="79"/>
      <c r="AA38" s="85"/>
      <c r="AB38" s="3">
        <f>'6번'!N39</f>
        <v>12.41</v>
      </c>
      <c r="AC38" s="3">
        <f t="shared" si="2"/>
        <v>73.5</v>
      </c>
    </row>
    <row r="39" spans="1:29" x14ac:dyDescent="0.4">
      <c r="A39" s="175" t="s">
        <v>81</v>
      </c>
      <c r="B39" s="6" t="s">
        <v>33</v>
      </c>
      <c r="C39" s="7"/>
      <c r="D39" s="40" t="s">
        <v>36</v>
      </c>
      <c r="E39" s="6"/>
      <c r="F39" s="37" t="s">
        <v>39</v>
      </c>
      <c r="G39" s="110"/>
      <c r="H39" s="111"/>
      <c r="I39" s="37" t="s">
        <v>39</v>
      </c>
      <c r="J39" s="109">
        <f>'6번'!I40</f>
        <v>0</v>
      </c>
      <c r="K39" s="109"/>
      <c r="L39" s="109"/>
      <c r="M39" s="109"/>
      <c r="N39" s="109"/>
      <c r="O39" s="109"/>
      <c r="P39" s="109"/>
      <c r="Q39" s="109"/>
      <c r="R39" s="109">
        <f t="shared" si="0"/>
        <v>0</v>
      </c>
      <c r="S39" s="109"/>
      <c r="T39" s="109">
        <v>1</v>
      </c>
      <c r="U39" s="109"/>
      <c r="V39" s="79">
        <f>'6번'!K40</f>
        <v>0</v>
      </c>
      <c r="W39" s="79">
        <f>'6번'!L40</f>
        <v>0</v>
      </c>
      <c r="X39" s="109">
        <f t="shared" si="1"/>
        <v>0</v>
      </c>
      <c r="Y39" s="109"/>
      <c r="Z39" s="79"/>
      <c r="AA39" s="85"/>
      <c r="AC39" s="3">
        <f t="shared" si="2"/>
        <v>73.5</v>
      </c>
    </row>
    <row r="40" spans="1:29" x14ac:dyDescent="0.4">
      <c r="A40" s="176"/>
      <c r="B40" s="6" t="s">
        <v>79</v>
      </c>
      <c r="C40" s="7"/>
      <c r="D40" s="40" t="s">
        <v>36</v>
      </c>
      <c r="E40" s="6"/>
      <c r="F40" s="37" t="s">
        <v>39</v>
      </c>
      <c r="G40" s="110"/>
      <c r="H40" s="111"/>
      <c r="I40" s="37" t="s">
        <v>39</v>
      </c>
      <c r="J40" s="109"/>
      <c r="K40" s="109"/>
      <c r="L40" s="109"/>
      <c r="M40" s="109"/>
      <c r="N40" s="109"/>
      <c r="O40" s="109"/>
      <c r="P40" s="109"/>
      <c r="Q40" s="109"/>
      <c r="R40" s="109">
        <f t="shared" si="0"/>
        <v>0</v>
      </c>
      <c r="S40" s="109"/>
      <c r="T40" s="109">
        <v>1</v>
      </c>
      <c r="U40" s="109"/>
      <c r="V40" s="79">
        <f>'6번'!K41</f>
        <v>0</v>
      </c>
      <c r="W40" s="79">
        <f>'6번'!L41</f>
        <v>0</v>
      </c>
      <c r="X40" s="109">
        <f t="shared" si="1"/>
        <v>0</v>
      </c>
      <c r="Y40" s="109"/>
      <c r="Z40" s="79"/>
      <c r="AA40" s="85"/>
      <c r="AC40" s="3">
        <f t="shared" si="2"/>
        <v>73.5</v>
      </c>
    </row>
    <row r="41" spans="1:29" x14ac:dyDescent="0.4">
      <c r="A41" s="177"/>
      <c r="B41" s="60" t="s">
        <v>80</v>
      </c>
      <c r="C41" s="61"/>
      <c r="D41" s="41" t="s">
        <v>36</v>
      </c>
      <c r="E41" s="60"/>
      <c r="F41" s="35" t="s">
        <v>39</v>
      </c>
      <c r="G41" s="99"/>
      <c r="H41" s="100"/>
      <c r="I41" s="35" t="s">
        <v>39</v>
      </c>
      <c r="J41" s="109"/>
      <c r="K41" s="109"/>
      <c r="L41" s="109"/>
      <c r="M41" s="109"/>
      <c r="N41" s="109"/>
      <c r="O41" s="109"/>
      <c r="P41" s="109"/>
      <c r="Q41" s="109"/>
      <c r="R41" s="109">
        <f t="shared" si="0"/>
        <v>0</v>
      </c>
      <c r="S41" s="109"/>
      <c r="T41" s="109">
        <v>1</v>
      </c>
      <c r="U41" s="109"/>
      <c r="V41" s="79">
        <f>'6번'!K42</f>
        <v>0</v>
      </c>
      <c r="W41" s="79">
        <f>'6번'!L42</f>
        <v>0</v>
      </c>
      <c r="X41" s="109">
        <f t="shared" si="1"/>
        <v>0</v>
      </c>
      <c r="Y41" s="109"/>
      <c r="Z41" s="79"/>
      <c r="AA41" s="85"/>
      <c r="AC41" s="3">
        <f t="shared" si="2"/>
        <v>73.5</v>
      </c>
    </row>
    <row r="42" spans="1:29" x14ac:dyDescent="0.4">
      <c r="A42" s="114" t="s">
        <v>144</v>
      </c>
      <c r="B42" s="60" t="s">
        <v>145</v>
      </c>
      <c r="C42" s="61"/>
      <c r="D42" s="43" t="s">
        <v>116</v>
      </c>
      <c r="E42" s="60"/>
      <c r="F42" s="35" t="s">
        <v>39</v>
      </c>
      <c r="G42" s="99"/>
      <c r="H42" s="100"/>
      <c r="I42" s="35"/>
      <c r="J42" s="109"/>
      <c r="K42" s="109"/>
      <c r="L42" s="109"/>
      <c r="M42" s="109"/>
      <c r="N42" s="109"/>
      <c r="O42" s="109"/>
      <c r="P42" s="109"/>
      <c r="Q42" s="109"/>
      <c r="R42" s="109">
        <f t="shared" si="0"/>
        <v>0</v>
      </c>
      <c r="S42" s="109"/>
      <c r="T42" s="109">
        <v>1</v>
      </c>
      <c r="U42" s="109"/>
      <c r="V42" s="79">
        <f>'6번'!K43</f>
        <v>0</v>
      </c>
      <c r="W42" s="79">
        <f>'6번'!L43</f>
        <v>0</v>
      </c>
      <c r="X42" s="109">
        <f t="shared" si="1"/>
        <v>0</v>
      </c>
      <c r="Y42" s="109"/>
      <c r="Z42" s="79"/>
      <c r="AA42" s="85"/>
      <c r="AC42" s="3">
        <f t="shared" si="2"/>
        <v>73.5</v>
      </c>
    </row>
    <row r="43" spans="1:29" x14ac:dyDescent="0.4">
      <c r="A43" s="115"/>
      <c r="B43" s="60" t="s">
        <v>146</v>
      </c>
      <c r="C43" s="61"/>
      <c r="D43" s="43"/>
      <c r="E43" s="60"/>
      <c r="F43" s="35"/>
      <c r="G43" s="120"/>
      <c r="H43" s="111"/>
      <c r="I43" s="35"/>
      <c r="J43" s="109"/>
      <c r="K43" s="109"/>
      <c r="L43" s="109"/>
      <c r="M43" s="109"/>
      <c r="N43" s="109"/>
      <c r="O43" s="109"/>
      <c r="P43" s="109"/>
      <c r="Q43" s="109"/>
      <c r="R43" s="109">
        <f t="shared" si="0"/>
        <v>0</v>
      </c>
      <c r="S43" s="109"/>
      <c r="T43" s="109">
        <v>1</v>
      </c>
      <c r="U43" s="109"/>
      <c r="V43" s="79">
        <f>'6번'!K44</f>
        <v>0</v>
      </c>
      <c r="W43" s="79">
        <f>'6번'!L44</f>
        <v>0</v>
      </c>
      <c r="X43" s="109">
        <f t="shared" si="1"/>
        <v>0</v>
      </c>
      <c r="Y43" s="109"/>
      <c r="Z43" s="79"/>
      <c r="AA43" s="85"/>
      <c r="AC43" s="3">
        <f t="shared" si="2"/>
        <v>73.5</v>
      </c>
    </row>
    <row r="44" spans="1:29" x14ac:dyDescent="0.4">
      <c r="A44" s="116" t="s">
        <v>147</v>
      </c>
      <c r="B44" s="72" t="s">
        <v>82</v>
      </c>
      <c r="C44" s="73"/>
      <c r="D44" s="74"/>
      <c r="E44" s="72"/>
      <c r="F44" s="75" t="s">
        <v>39</v>
      </c>
      <c r="G44" s="118"/>
      <c r="H44" s="119"/>
      <c r="I44" s="75" t="s">
        <v>39</v>
      </c>
      <c r="J44" s="109"/>
      <c r="K44" s="109"/>
      <c r="L44" s="109"/>
      <c r="M44" s="109"/>
      <c r="N44" s="109"/>
      <c r="O44" s="109"/>
      <c r="P44" s="109"/>
      <c r="Q44" s="109"/>
      <c r="R44" s="109">
        <f t="shared" si="0"/>
        <v>0</v>
      </c>
      <c r="S44" s="109"/>
      <c r="T44" s="109">
        <v>1</v>
      </c>
      <c r="U44" s="109"/>
      <c r="V44" s="79">
        <f>'6번'!K45</f>
        <v>0</v>
      </c>
      <c r="W44" s="79">
        <f>'6번'!L45</f>
        <v>0</v>
      </c>
      <c r="X44" s="109">
        <f t="shared" si="1"/>
        <v>0</v>
      </c>
      <c r="Y44" s="109"/>
      <c r="Z44" s="79"/>
      <c r="AA44" s="85"/>
      <c r="AC44" s="3">
        <f t="shared" si="2"/>
        <v>73.5</v>
      </c>
    </row>
    <row r="45" spans="1:29" x14ac:dyDescent="0.4">
      <c r="A45" s="117"/>
      <c r="B45" s="72" t="s">
        <v>114</v>
      </c>
      <c r="C45" s="73"/>
      <c r="D45" s="74"/>
      <c r="E45" s="72"/>
      <c r="F45" s="75" t="s">
        <v>39</v>
      </c>
      <c r="G45" s="118"/>
      <c r="H45" s="119"/>
      <c r="I45" s="75" t="s">
        <v>39</v>
      </c>
      <c r="J45" s="109"/>
      <c r="K45" s="109"/>
      <c r="L45" s="109"/>
      <c r="M45" s="109"/>
      <c r="N45" s="109"/>
      <c r="O45" s="109"/>
      <c r="P45" s="109"/>
      <c r="Q45" s="109"/>
      <c r="R45" s="109">
        <f t="shared" si="0"/>
        <v>0</v>
      </c>
      <c r="S45" s="109"/>
      <c r="T45" s="109">
        <v>1</v>
      </c>
      <c r="U45" s="109"/>
      <c r="V45" s="79">
        <f>'6번'!K46</f>
        <v>0</v>
      </c>
      <c r="W45" s="79">
        <f>'6번'!L46</f>
        <v>0</v>
      </c>
      <c r="X45" s="109">
        <f t="shared" si="1"/>
        <v>0</v>
      </c>
      <c r="Y45" s="109"/>
      <c r="Z45" s="79"/>
      <c r="AA45" s="85"/>
      <c r="AC45" s="3">
        <f t="shared" si="2"/>
        <v>73.5</v>
      </c>
    </row>
    <row r="46" spans="1:29" x14ac:dyDescent="0.4">
      <c r="A46" s="117"/>
      <c r="B46" s="72" t="s">
        <v>84</v>
      </c>
      <c r="C46" s="73"/>
      <c r="D46" s="74"/>
      <c r="E46" s="72"/>
      <c r="F46" s="76" t="s">
        <v>39</v>
      </c>
      <c r="G46" s="118"/>
      <c r="H46" s="119"/>
      <c r="I46" s="76" t="s">
        <v>39</v>
      </c>
      <c r="J46" s="109"/>
      <c r="K46" s="109"/>
      <c r="L46" s="109"/>
      <c r="M46" s="109"/>
      <c r="N46" s="109"/>
      <c r="O46" s="109"/>
      <c r="P46" s="109"/>
      <c r="Q46" s="109"/>
      <c r="R46" s="109">
        <f t="shared" si="0"/>
        <v>0</v>
      </c>
      <c r="S46" s="109"/>
      <c r="T46" s="109">
        <v>1</v>
      </c>
      <c r="U46" s="109"/>
      <c r="V46" s="79">
        <f>'6번'!K47</f>
        <v>0</v>
      </c>
      <c r="W46" s="79">
        <f>'6번'!L47</f>
        <v>0</v>
      </c>
      <c r="X46" s="109">
        <f t="shared" si="1"/>
        <v>0</v>
      </c>
      <c r="Y46" s="109"/>
      <c r="Z46" s="79"/>
      <c r="AA46" s="85"/>
      <c r="AC46" s="3">
        <f t="shared" si="2"/>
        <v>73.5</v>
      </c>
    </row>
    <row r="47" spans="1:29" x14ac:dyDescent="0.4">
      <c r="A47" s="116" t="s">
        <v>148</v>
      </c>
      <c r="B47" s="72" t="s">
        <v>82</v>
      </c>
      <c r="C47" s="73"/>
      <c r="D47" s="74"/>
      <c r="E47" s="72"/>
      <c r="F47" s="75" t="s">
        <v>39</v>
      </c>
      <c r="G47" s="118"/>
      <c r="H47" s="119"/>
      <c r="I47" s="75" t="s">
        <v>39</v>
      </c>
      <c r="J47" s="109"/>
      <c r="K47" s="109"/>
      <c r="L47" s="109"/>
      <c r="M47" s="109"/>
      <c r="N47" s="109"/>
      <c r="O47" s="109"/>
      <c r="P47" s="109"/>
      <c r="Q47" s="109"/>
      <c r="R47" s="109">
        <f t="shared" si="0"/>
        <v>0</v>
      </c>
      <c r="S47" s="109"/>
      <c r="T47" s="109">
        <v>1</v>
      </c>
      <c r="U47" s="109"/>
      <c r="V47" s="79">
        <f>'6번'!K48</f>
        <v>0</v>
      </c>
      <c r="W47" s="79">
        <f>'6번'!L48</f>
        <v>0</v>
      </c>
      <c r="X47" s="109">
        <f t="shared" si="1"/>
        <v>0</v>
      </c>
      <c r="Y47" s="109"/>
      <c r="Z47" s="79"/>
      <c r="AA47" s="85"/>
      <c r="AC47" s="3">
        <f t="shared" si="2"/>
        <v>73.5</v>
      </c>
    </row>
    <row r="48" spans="1:29" x14ac:dyDescent="0.4">
      <c r="A48" s="117"/>
      <c r="B48" s="72" t="s">
        <v>83</v>
      </c>
      <c r="C48" s="73"/>
      <c r="D48" s="74"/>
      <c r="E48" s="72"/>
      <c r="F48" s="75" t="s">
        <v>39</v>
      </c>
      <c r="G48" s="118"/>
      <c r="H48" s="119"/>
      <c r="I48" s="75" t="s">
        <v>39</v>
      </c>
      <c r="J48" s="109"/>
      <c r="K48" s="109"/>
      <c r="L48" s="109"/>
      <c r="M48" s="109"/>
      <c r="N48" s="109"/>
      <c r="O48" s="109"/>
      <c r="P48" s="109"/>
      <c r="Q48" s="109"/>
      <c r="R48" s="109">
        <f t="shared" si="0"/>
        <v>0</v>
      </c>
      <c r="S48" s="109"/>
      <c r="T48" s="109">
        <v>1</v>
      </c>
      <c r="U48" s="109"/>
      <c r="V48" s="79">
        <f>'6번'!K49</f>
        <v>0</v>
      </c>
      <c r="W48" s="79">
        <f>'6번'!L49</f>
        <v>0</v>
      </c>
      <c r="X48" s="109">
        <f t="shared" si="1"/>
        <v>0</v>
      </c>
      <c r="Y48" s="109"/>
      <c r="Z48" s="79"/>
      <c r="AA48" s="85"/>
      <c r="AC48" s="3">
        <f t="shared" si="2"/>
        <v>73.5</v>
      </c>
    </row>
    <row r="49" spans="1:29" x14ac:dyDescent="0.4">
      <c r="A49" s="117"/>
      <c r="B49" s="72" t="s">
        <v>84</v>
      </c>
      <c r="C49" s="73"/>
      <c r="D49" s="74"/>
      <c r="E49" s="72"/>
      <c r="F49" s="76" t="s">
        <v>39</v>
      </c>
      <c r="G49" s="118"/>
      <c r="H49" s="119"/>
      <c r="I49" s="76" t="s">
        <v>39</v>
      </c>
      <c r="J49" s="109"/>
      <c r="K49" s="109"/>
      <c r="L49" s="109"/>
      <c r="M49" s="109"/>
      <c r="N49" s="109"/>
      <c r="O49" s="109"/>
      <c r="P49" s="109"/>
      <c r="Q49" s="109"/>
      <c r="R49" s="109">
        <f t="shared" si="0"/>
        <v>0</v>
      </c>
      <c r="S49" s="109"/>
      <c r="T49" s="109">
        <v>1</v>
      </c>
      <c r="U49" s="109"/>
      <c r="V49" s="79">
        <f>'6번'!K50</f>
        <v>0</v>
      </c>
      <c r="W49" s="79">
        <f>'6번'!L50</f>
        <v>0</v>
      </c>
      <c r="X49" s="109">
        <f t="shared" si="1"/>
        <v>0</v>
      </c>
      <c r="Y49" s="109"/>
      <c r="Z49" s="79"/>
      <c r="AA49" s="85"/>
      <c r="AC49" s="3">
        <f t="shared" si="2"/>
        <v>73.5</v>
      </c>
    </row>
    <row r="50" spans="1:29" x14ac:dyDescent="0.4">
      <c r="A50" s="116" t="s">
        <v>149</v>
      </c>
      <c r="B50" s="72" t="s">
        <v>82</v>
      </c>
      <c r="C50" s="73"/>
      <c r="D50" s="74"/>
      <c r="E50" s="72"/>
      <c r="F50" s="75" t="s">
        <v>39</v>
      </c>
      <c r="G50" s="118"/>
      <c r="H50" s="119"/>
      <c r="I50" s="75" t="s">
        <v>39</v>
      </c>
      <c r="J50" s="109"/>
      <c r="K50" s="109"/>
      <c r="L50" s="109"/>
      <c r="M50" s="109"/>
      <c r="N50" s="109"/>
      <c r="O50" s="109"/>
      <c r="P50" s="109"/>
      <c r="Q50" s="109"/>
      <c r="R50" s="109">
        <f t="shared" si="0"/>
        <v>0</v>
      </c>
      <c r="S50" s="109"/>
      <c r="T50" s="109">
        <v>1</v>
      </c>
      <c r="U50" s="109"/>
      <c r="V50" s="79">
        <f>'6번'!K51</f>
        <v>0</v>
      </c>
      <c r="W50" s="79">
        <f>'6번'!L51</f>
        <v>0</v>
      </c>
      <c r="X50" s="109">
        <f t="shared" si="1"/>
        <v>0</v>
      </c>
      <c r="Y50" s="109"/>
      <c r="Z50" s="79"/>
      <c r="AA50" s="85"/>
      <c r="AC50" s="3">
        <f t="shared" si="2"/>
        <v>73.5</v>
      </c>
    </row>
    <row r="51" spans="1:29" x14ac:dyDescent="0.4">
      <c r="A51" s="117"/>
      <c r="B51" s="72" t="s">
        <v>83</v>
      </c>
      <c r="C51" s="73"/>
      <c r="D51" s="74"/>
      <c r="E51" s="72"/>
      <c r="F51" s="75" t="s">
        <v>39</v>
      </c>
      <c r="G51" s="118"/>
      <c r="H51" s="119"/>
      <c r="I51" s="75" t="s">
        <v>39</v>
      </c>
      <c r="J51" s="109"/>
      <c r="K51" s="109"/>
      <c r="L51" s="109"/>
      <c r="M51" s="109"/>
      <c r="N51" s="109"/>
      <c r="O51" s="109"/>
      <c r="P51" s="109"/>
      <c r="Q51" s="109"/>
      <c r="R51" s="109">
        <f t="shared" si="0"/>
        <v>0</v>
      </c>
      <c r="S51" s="109"/>
      <c r="T51" s="109">
        <v>1</v>
      </c>
      <c r="U51" s="109"/>
      <c r="V51" s="79">
        <f>'6번'!K52</f>
        <v>0</v>
      </c>
      <c r="W51" s="79">
        <f>'6번'!L52</f>
        <v>0</v>
      </c>
      <c r="X51" s="109">
        <f t="shared" si="1"/>
        <v>0</v>
      </c>
      <c r="Y51" s="109"/>
      <c r="Z51" s="79"/>
      <c r="AA51" s="85"/>
      <c r="AC51" s="3">
        <f t="shared" si="2"/>
        <v>73.5</v>
      </c>
    </row>
    <row r="52" spans="1:29" x14ac:dyDescent="0.4">
      <c r="A52" s="117"/>
      <c r="B52" s="72" t="s">
        <v>84</v>
      </c>
      <c r="C52" s="73"/>
      <c r="D52" s="74"/>
      <c r="E52" s="72"/>
      <c r="F52" s="76" t="s">
        <v>39</v>
      </c>
      <c r="G52" s="118"/>
      <c r="H52" s="119"/>
      <c r="I52" s="76" t="s">
        <v>39</v>
      </c>
      <c r="J52" s="109"/>
      <c r="K52" s="109"/>
      <c r="L52" s="109"/>
      <c r="M52" s="109"/>
      <c r="N52" s="109"/>
      <c r="O52" s="109"/>
      <c r="P52" s="109"/>
      <c r="Q52" s="109"/>
      <c r="R52" s="109">
        <f t="shared" si="0"/>
        <v>0</v>
      </c>
      <c r="S52" s="109"/>
      <c r="T52" s="109">
        <v>1</v>
      </c>
      <c r="U52" s="109"/>
      <c r="V52" s="79">
        <f>'6번'!K53</f>
        <v>0</v>
      </c>
      <c r="W52" s="79">
        <f>'6번'!L53</f>
        <v>0</v>
      </c>
      <c r="X52" s="109">
        <f t="shared" si="1"/>
        <v>0</v>
      </c>
      <c r="Y52" s="109"/>
      <c r="Z52" s="79"/>
      <c r="AA52" s="85"/>
      <c r="AC52" s="3">
        <f t="shared" si="2"/>
        <v>73.5</v>
      </c>
    </row>
    <row r="53" spans="1:29" x14ac:dyDescent="0.4">
      <c r="A53" s="116" t="s">
        <v>150</v>
      </c>
      <c r="B53" s="72" t="s">
        <v>82</v>
      </c>
      <c r="C53" s="73"/>
      <c r="D53" s="74"/>
      <c r="E53" s="72"/>
      <c r="F53" s="75" t="s">
        <v>39</v>
      </c>
      <c r="G53" s="118"/>
      <c r="H53" s="119"/>
      <c r="I53" s="75" t="s">
        <v>39</v>
      </c>
      <c r="J53" s="109"/>
      <c r="K53" s="109"/>
      <c r="L53" s="109"/>
      <c r="M53" s="109"/>
      <c r="N53" s="109"/>
      <c r="O53" s="109"/>
      <c r="P53" s="109"/>
      <c r="Q53" s="109"/>
      <c r="R53" s="109">
        <f t="shared" si="0"/>
        <v>0</v>
      </c>
      <c r="S53" s="109"/>
      <c r="T53" s="109">
        <v>1</v>
      </c>
      <c r="U53" s="109"/>
      <c r="V53" s="79">
        <f>'6번'!K54</f>
        <v>0</v>
      </c>
      <c r="W53" s="79">
        <f>'6번'!L54</f>
        <v>0</v>
      </c>
      <c r="X53" s="109">
        <f t="shared" si="1"/>
        <v>0</v>
      </c>
      <c r="Y53" s="109"/>
      <c r="Z53" s="79"/>
      <c r="AA53" s="85"/>
      <c r="AC53" s="3">
        <f t="shared" si="2"/>
        <v>73.5</v>
      </c>
    </row>
    <row r="54" spans="1:29" x14ac:dyDescent="0.4">
      <c r="A54" s="117"/>
      <c r="B54" s="72" t="s">
        <v>114</v>
      </c>
      <c r="C54" s="73"/>
      <c r="D54" s="74"/>
      <c r="E54" s="72"/>
      <c r="F54" s="75" t="s">
        <v>39</v>
      </c>
      <c r="G54" s="118"/>
      <c r="H54" s="119"/>
      <c r="I54" s="75" t="s">
        <v>39</v>
      </c>
      <c r="J54" s="109"/>
      <c r="K54" s="109"/>
      <c r="L54" s="109"/>
      <c r="M54" s="109"/>
      <c r="N54" s="109"/>
      <c r="O54" s="109"/>
      <c r="P54" s="109"/>
      <c r="Q54" s="109"/>
      <c r="R54" s="109">
        <f t="shared" si="0"/>
        <v>0</v>
      </c>
      <c r="S54" s="109"/>
      <c r="T54" s="109">
        <v>1</v>
      </c>
      <c r="U54" s="109"/>
      <c r="V54" s="79">
        <f>'6번'!K55</f>
        <v>0</v>
      </c>
      <c r="W54" s="79">
        <f>'6번'!L55</f>
        <v>0</v>
      </c>
      <c r="X54" s="109">
        <f t="shared" si="1"/>
        <v>0</v>
      </c>
      <c r="Y54" s="109"/>
      <c r="Z54" s="79"/>
      <c r="AA54" s="85"/>
      <c r="AC54" s="3">
        <f t="shared" si="2"/>
        <v>73.5</v>
      </c>
    </row>
    <row r="55" spans="1:29" x14ac:dyDescent="0.4">
      <c r="A55" s="117"/>
      <c r="B55" s="72" t="s">
        <v>84</v>
      </c>
      <c r="C55" s="73"/>
      <c r="D55" s="74"/>
      <c r="E55" s="72"/>
      <c r="F55" s="76" t="s">
        <v>39</v>
      </c>
      <c r="G55" s="118"/>
      <c r="H55" s="119"/>
      <c r="I55" s="76" t="s">
        <v>39</v>
      </c>
      <c r="J55" s="109"/>
      <c r="K55" s="109"/>
      <c r="L55" s="109"/>
      <c r="M55" s="109"/>
      <c r="N55" s="109"/>
      <c r="O55" s="109"/>
      <c r="P55" s="109"/>
      <c r="Q55" s="109"/>
      <c r="R55" s="109">
        <f t="shared" si="0"/>
        <v>0</v>
      </c>
      <c r="S55" s="109"/>
      <c r="T55" s="109">
        <v>1</v>
      </c>
      <c r="U55" s="109"/>
      <c r="V55" s="79">
        <f>'6번'!K56</f>
        <v>0</v>
      </c>
      <c r="W55" s="79">
        <f>'6번'!L56</f>
        <v>0</v>
      </c>
      <c r="X55" s="109">
        <f t="shared" si="1"/>
        <v>0</v>
      </c>
      <c r="Y55" s="109"/>
      <c r="Z55" s="79"/>
      <c r="AA55" s="85"/>
      <c r="AC55" s="3">
        <f t="shared" si="2"/>
        <v>73.5</v>
      </c>
    </row>
    <row r="56" spans="1:29" x14ac:dyDescent="0.4">
      <c r="A56" s="162" t="s">
        <v>118</v>
      </c>
      <c r="B56" s="60" t="s">
        <v>82</v>
      </c>
      <c r="C56" s="61"/>
      <c r="D56" s="43" t="s">
        <v>36</v>
      </c>
      <c r="E56" s="60"/>
      <c r="F56" s="32" t="s">
        <v>39</v>
      </c>
      <c r="G56" s="99"/>
      <c r="H56" s="100"/>
      <c r="I56" s="35" t="s">
        <v>39</v>
      </c>
      <c r="J56" s="217" t="s">
        <v>86</v>
      </c>
      <c r="K56" s="218"/>
      <c r="L56" s="109"/>
      <c r="M56" s="109"/>
      <c r="N56" s="109"/>
      <c r="O56" s="109"/>
      <c r="P56" s="109"/>
      <c r="Q56" s="109"/>
      <c r="R56" s="109"/>
      <c r="S56" s="109"/>
      <c r="T56" s="109"/>
      <c r="U56" s="109"/>
      <c r="V56" s="109"/>
      <c r="W56" s="109"/>
      <c r="X56" s="109"/>
      <c r="Y56" s="109"/>
      <c r="Z56" s="109"/>
      <c r="AA56" s="109"/>
    </row>
    <row r="57" spans="1:29" x14ac:dyDescent="0.4">
      <c r="A57" s="163"/>
      <c r="B57" s="10" t="s">
        <v>83</v>
      </c>
      <c r="C57" s="11"/>
      <c r="D57" s="44" t="s">
        <v>36</v>
      </c>
      <c r="E57" s="10"/>
      <c r="F57" s="33" t="s">
        <v>39</v>
      </c>
      <c r="G57" s="102"/>
      <c r="H57" s="103"/>
      <c r="I57" s="38" t="s">
        <v>39</v>
      </c>
      <c r="J57" s="217"/>
      <c r="K57" s="218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09"/>
      <c r="Z57" s="109"/>
      <c r="AA57" s="109"/>
    </row>
    <row r="58" spans="1:29" x14ac:dyDescent="0.4">
      <c r="A58" s="164"/>
      <c r="B58" s="12" t="s">
        <v>84</v>
      </c>
      <c r="C58" s="13"/>
      <c r="D58" s="45" t="s">
        <v>36</v>
      </c>
      <c r="E58" s="12"/>
      <c r="F58" s="34" t="s">
        <v>39</v>
      </c>
      <c r="G58" s="201"/>
      <c r="H58" s="106"/>
      <c r="I58" s="36" t="s">
        <v>39</v>
      </c>
      <c r="J58" s="217"/>
      <c r="K58" s="218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09"/>
      <c r="Z58" s="109"/>
      <c r="AA58" s="109"/>
    </row>
    <row r="59" spans="1:29" x14ac:dyDescent="0.4">
      <c r="A59" s="159" t="s">
        <v>119</v>
      </c>
      <c r="B59" s="60" t="s">
        <v>82</v>
      </c>
      <c r="C59" s="61"/>
      <c r="D59" s="43" t="s">
        <v>36</v>
      </c>
      <c r="E59" s="60"/>
      <c r="F59" s="32" t="s">
        <v>39</v>
      </c>
      <c r="G59" s="99"/>
      <c r="H59" s="100"/>
      <c r="I59" s="35" t="s">
        <v>39</v>
      </c>
      <c r="J59" s="217"/>
      <c r="K59" s="218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  <c r="Z59" s="109"/>
      <c r="AA59" s="109"/>
    </row>
    <row r="60" spans="1:29" x14ac:dyDescent="0.4">
      <c r="A60" s="160"/>
      <c r="B60" s="10" t="s">
        <v>83</v>
      </c>
      <c r="C60" s="11"/>
      <c r="D60" s="44" t="s">
        <v>36</v>
      </c>
      <c r="E60" s="10"/>
      <c r="F60" s="33" t="s">
        <v>39</v>
      </c>
      <c r="G60" s="102"/>
      <c r="H60" s="103"/>
      <c r="I60" s="38" t="s">
        <v>39</v>
      </c>
      <c r="J60" s="217"/>
      <c r="K60" s="218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  <c r="W60" s="109"/>
      <c r="X60" s="109"/>
      <c r="Y60" s="109"/>
      <c r="Z60" s="109"/>
      <c r="AA60" s="109"/>
    </row>
    <row r="61" spans="1:29" x14ac:dyDescent="0.4">
      <c r="A61" s="161"/>
      <c r="B61" s="12" t="s">
        <v>84</v>
      </c>
      <c r="C61" s="13"/>
      <c r="D61" s="45" t="s">
        <v>36</v>
      </c>
      <c r="E61" s="12"/>
      <c r="F61" s="34" t="s">
        <v>39</v>
      </c>
      <c r="G61" s="201"/>
      <c r="H61" s="106"/>
      <c r="I61" s="36" t="s">
        <v>39</v>
      </c>
      <c r="J61" s="219"/>
      <c r="K61" s="220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</row>
    <row r="62" spans="1:29" x14ac:dyDescent="0.4">
      <c r="A62" s="205" t="s">
        <v>85</v>
      </c>
      <c r="B62" s="60" t="s">
        <v>82</v>
      </c>
      <c r="C62" s="61"/>
      <c r="D62" s="43" t="s">
        <v>36</v>
      </c>
      <c r="E62" s="60"/>
      <c r="F62" s="32" t="s">
        <v>39</v>
      </c>
      <c r="G62" s="99"/>
      <c r="H62" s="100"/>
      <c r="I62" s="35" t="s">
        <v>39</v>
      </c>
      <c r="J62" s="175" t="s">
        <v>48</v>
      </c>
      <c r="K62" s="99"/>
      <c r="L62" s="100"/>
      <c r="M62" s="100"/>
      <c r="N62" s="100"/>
      <c r="O62" s="100"/>
      <c r="P62" s="100"/>
      <c r="Q62" s="100"/>
      <c r="R62" s="100"/>
      <c r="S62" s="101"/>
      <c r="T62" s="99"/>
      <c r="U62" s="100"/>
      <c r="V62" s="101"/>
      <c r="W62" s="108"/>
      <c r="X62" s="108"/>
      <c r="Y62" s="108"/>
      <c r="Z62" s="108"/>
      <c r="AA62" s="108"/>
    </row>
    <row r="63" spans="1:29" x14ac:dyDescent="0.4">
      <c r="A63" s="206"/>
      <c r="B63" s="10" t="s">
        <v>83</v>
      </c>
      <c r="C63" s="11"/>
      <c r="D63" s="44" t="s">
        <v>36</v>
      </c>
      <c r="E63" s="10"/>
      <c r="F63" s="33" t="s">
        <v>39</v>
      </c>
      <c r="G63" s="102"/>
      <c r="H63" s="103"/>
      <c r="I63" s="38" t="s">
        <v>39</v>
      </c>
      <c r="J63" s="176"/>
      <c r="K63" s="102"/>
      <c r="L63" s="103"/>
      <c r="M63" s="103"/>
      <c r="N63" s="103"/>
      <c r="O63" s="103"/>
      <c r="P63" s="103"/>
      <c r="Q63" s="103"/>
      <c r="R63" s="103"/>
      <c r="S63" s="104"/>
      <c r="T63" s="102"/>
      <c r="U63" s="103"/>
      <c r="V63" s="104"/>
      <c r="W63" s="108"/>
      <c r="X63" s="108"/>
      <c r="Y63" s="108"/>
      <c r="Z63" s="108"/>
      <c r="AA63" s="108"/>
    </row>
    <row r="64" spans="1:29" x14ac:dyDescent="0.4">
      <c r="A64" s="207"/>
      <c r="B64" s="12" t="s">
        <v>84</v>
      </c>
      <c r="C64" s="13"/>
      <c r="D64" s="45" t="s">
        <v>36</v>
      </c>
      <c r="E64" s="12"/>
      <c r="F64" s="34" t="s">
        <v>39</v>
      </c>
      <c r="G64" s="201"/>
      <c r="H64" s="106"/>
      <c r="I64" s="36" t="s">
        <v>39</v>
      </c>
      <c r="J64" s="177"/>
      <c r="K64" s="105"/>
      <c r="L64" s="106"/>
      <c r="M64" s="106"/>
      <c r="N64" s="106"/>
      <c r="O64" s="106"/>
      <c r="P64" s="106"/>
      <c r="Q64" s="106"/>
      <c r="R64" s="106"/>
      <c r="S64" s="107"/>
      <c r="T64" s="105"/>
      <c r="U64" s="106"/>
      <c r="V64" s="107"/>
      <c r="W64" s="108"/>
      <c r="X64" s="108"/>
      <c r="Y64" s="108"/>
      <c r="Z64" s="108"/>
      <c r="AA64" s="108"/>
    </row>
    <row r="65" spans="1:27" x14ac:dyDescent="0.4">
      <c r="A65" s="148" t="s">
        <v>87</v>
      </c>
      <c r="B65" s="149"/>
      <c r="C65" s="149"/>
      <c r="D65" s="150"/>
      <c r="E65" s="120"/>
      <c r="F65" s="111"/>
      <c r="G65" s="111"/>
      <c r="H65" s="111"/>
      <c r="I65" s="37" t="s">
        <v>39</v>
      </c>
      <c r="J65" s="141" t="s">
        <v>123</v>
      </c>
      <c r="K65" s="141"/>
      <c r="L65" s="141"/>
      <c r="M65" s="141"/>
      <c r="N65" s="141"/>
      <c r="O65" s="120"/>
      <c r="P65" s="111"/>
      <c r="Q65" s="111"/>
      <c r="R65" s="111"/>
      <c r="S65" s="111"/>
      <c r="T65" s="54" t="s">
        <v>39</v>
      </c>
      <c r="U65" s="145" t="s">
        <v>134</v>
      </c>
      <c r="V65" s="84" t="s">
        <v>135</v>
      </c>
      <c r="W65" s="108" t="s">
        <v>47</v>
      </c>
      <c r="X65" s="108"/>
      <c r="Y65" s="108" t="s">
        <v>49</v>
      </c>
      <c r="Z65" s="108"/>
      <c r="AA65" s="82">
        <v>1.2</v>
      </c>
    </row>
    <row r="66" spans="1:27" x14ac:dyDescent="0.4">
      <c r="A66" s="148" t="s">
        <v>88</v>
      </c>
      <c r="B66" s="149"/>
      <c r="C66" s="149"/>
      <c r="D66" s="150"/>
      <c r="E66" s="110"/>
      <c r="F66" s="111"/>
      <c r="G66" s="111"/>
      <c r="H66" s="111"/>
      <c r="I66" s="37" t="s">
        <v>39</v>
      </c>
      <c r="J66" s="141" t="s">
        <v>124</v>
      </c>
      <c r="K66" s="141"/>
      <c r="L66" s="141"/>
      <c r="M66" s="141"/>
      <c r="N66" s="141"/>
      <c r="O66" s="110">
        <f>E72-E73</f>
        <v>102396</v>
      </c>
      <c r="P66" s="111"/>
      <c r="Q66" s="111"/>
      <c r="R66" s="111"/>
      <c r="S66" s="111"/>
      <c r="T66" s="54" t="s">
        <v>39</v>
      </c>
      <c r="U66" s="146"/>
      <c r="V66" s="29"/>
      <c r="W66" s="108"/>
      <c r="X66" s="108"/>
      <c r="Y66" s="108"/>
      <c r="Z66" s="108"/>
      <c r="AA66" s="83"/>
    </row>
    <row r="67" spans="1:27" x14ac:dyDescent="0.4">
      <c r="A67" s="148" t="s">
        <v>151</v>
      </c>
      <c r="B67" s="149"/>
      <c r="C67" s="149"/>
      <c r="D67" s="150"/>
      <c r="E67" s="110"/>
      <c r="F67" s="214"/>
      <c r="G67" s="214"/>
      <c r="H67" s="214"/>
      <c r="I67" s="56" t="s">
        <v>39</v>
      </c>
      <c r="J67" s="141" t="s">
        <v>125</v>
      </c>
      <c r="K67" s="141"/>
      <c r="L67" s="141"/>
      <c r="M67" s="141"/>
      <c r="N67" s="141"/>
      <c r="O67" s="120"/>
      <c r="P67" s="111"/>
      <c r="Q67" s="111"/>
      <c r="R67" s="111"/>
      <c r="S67" s="111"/>
      <c r="T67" s="54" t="s">
        <v>39</v>
      </c>
      <c r="U67" s="146"/>
      <c r="V67" s="29"/>
      <c r="W67" s="108"/>
      <c r="X67" s="108"/>
      <c r="Y67" s="108"/>
      <c r="Z67" s="108"/>
      <c r="AA67" s="84"/>
    </row>
    <row r="68" spans="1:27" x14ac:dyDescent="0.4">
      <c r="A68" s="148" t="s">
        <v>152</v>
      </c>
      <c r="B68" s="149"/>
      <c r="C68" s="149"/>
      <c r="D68" s="150"/>
      <c r="E68" s="208"/>
      <c r="F68" s="209"/>
      <c r="G68" s="209"/>
      <c r="H68" s="209"/>
      <c r="I68" s="37" t="s">
        <v>39</v>
      </c>
      <c r="J68" s="141" t="s">
        <v>126</v>
      </c>
      <c r="K68" s="141"/>
      <c r="L68" s="141"/>
      <c r="M68" s="141"/>
      <c r="N68" s="141"/>
      <c r="O68" s="120"/>
      <c r="P68" s="111"/>
      <c r="Q68" s="111"/>
      <c r="R68" s="111"/>
      <c r="S68" s="111"/>
      <c r="T68" s="54" t="s">
        <v>39</v>
      </c>
      <c r="U68" s="146"/>
      <c r="V68" s="29"/>
      <c r="W68" s="108"/>
      <c r="X68" s="108"/>
      <c r="Y68" s="108"/>
      <c r="Z68" s="108"/>
      <c r="AA68" s="84"/>
    </row>
    <row r="69" spans="1:27" x14ac:dyDescent="0.4">
      <c r="A69" s="148" t="s">
        <v>89</v>
      </c>
      <c r="B69" s="149"/>
      <c r="C69" s="149"/>
      <c r="D69" s="150"/>
      <c r="E69" s="210"/>
      <c r="F69" s="211"/>
      <c r="G69" s="211"/>
      <c r="H69" s="211"/>
      <c r="I69" s="37" t="s">
        <v>39</v>
      </c>
      <c r="J69" s="141" t="s">
        <v>127</v>
      </c>
      <c r="K69" s="141"/>
      <c r="L69" s="141"/>
      <c r="M69" s="141"/>
      <c r="N69" s="141"/>
      <c r="O69" s="120"/>
      <c r="P69" s="111"/>
      <c r="Q69" s="111"/>
      <c r="R69" s="111"/>
      <c r="S69" s="111"/>
      <c r="T69" s="54" t="s">
        <v>39</v>
      </c>
      <c r="U69" s="146"/>
      <c r="V69" s="29"/>
      <c r="W69" s="108"/>
      <c r="X69" s="108"/>
      <c r="Y69" s="108"/>
      <c r="Z69" s="108"/>
      <c r="AA69" s="84"/>
    </row>
    <row r="70" spans="1:27" x14ac:dyDescent="0.4">
      <c r="A70" s="148" t="s">
        <v>139</v>
      </c>
      <c r="B70" s="149"/>
      <c r="C70" s="149"/>
      <c r="D70" s="150"/>
      <c r="E70" s="23">
        <f>SUM(E14:E42)</f>
        <v>56803</v>
      </c>
      <c r="F70" s="37" t="s">
        <v>39</v>
      </c>
      <c r="G70" s="173">
        <f>SUM(G20:H42)</f>
        <v>94744</v>
      </c>
      <c r="H70" s="174"/>
      <c r="I70" s="37" t="s">
        <v>39</v>
      </c>
      <c r="J70" s="142" t="s">
        <v>128</v>
      </c>
      <c r="K70" s="142"/>
      <c r="L70" s="142"/>
      <c r="M70" s="142"/>
      <c r="N70" s="142"/>
      <c r="O70" s="110">
        <f>E69</f>
        <v>0</v>
      </c>
      <c r="P70" s="111"/>
      <c r="Q70" s="111"/>
      <c r="R70" s="111"/>
      <c r="S70" s="111"/>
      <c r="T70" s="54" t="s">
        <v>39</v>
      </c>
      <c r="U70" s="146"/>
      <c r="V70" s="29"/>
      <c r="W70" s="108"/>
      <c r="X70" s="108"/>
      <c r="Y70" s="108"/>
      <c r="Z70" s="108"/>
      <c r="AA70" s="84"/>
    </row>
    <row r="71" spans="1:27" x14ac:dyDescent="0.4">
      <c r="A71" s="148" t="s">
        <v>140</v>
      </c>
      <c r="B71" s="149"/>
      <c r="C71" s="149"/>
      <c r="D71" s="150"/>
      <c r="E71" s="4">
        <v>20</v>
      </c>
      <c r="F71" s="31" t="s">
        <v>43</v>
      </c>
      <c r="G71" s="210">
        <f>ROUND(G70*E71/100,0)</f>
        <v>18949</v>
      </c>
      <c r="H71" s="211"/>
      <c r="I71" s="37" t="s">
        <v>39</v>
      </c>
      <c r="J71" s="141" t="s">
        <v>129</v>
      </c>
      <c r="K71" s="141"/>
      <c r="L71" s="141"/>
      <c r="M71" s="141"/>
      <c r="N71" s="141"/>
      <c r="O71" s="120"/>
      <c r="P71" s="111"/>
      <c r="Q71" s="111"/>
      <c r="R71" s="111"/>
      <c r="S71" s="111"/>
      <c r="T71" s="54" t="s">
        <v>39</v>
      </c>
      <c r="U71" s="146"/>
      <c r="V71" s="29"/>
      <c r="W71" s="108"/>
      <c r="X71" s="108"/>
      <c r="Y71" s="108"/>
      <c r="Z71" s="108"/>
      <c r="AA71" s="84" t="s">
        <v>50</v>
      </c>
    </row>
    <row r="72" spans="1:27" x14ac:dyDescent="0.4">
      <c r="A72" s="148" t="s">
        <v>120</v>
      </c>
      <c r="B72" s="149"/>
      <c r="C72" s="149"/>
      <c r="D72" s="150"/>
      <c r="E72" s="110">
        <f>E70+G70+G71</f>
        <v>170496</v>
      </c>
      <c r="F72" s="214"/>
      <c r="G72" s="214"/>
      <c r="H72" s="214"/>
      <c r="I72" s="37" t="s">
        <v>39</v>
      </c>
      <c r="J72" s="141" t="s">
        <v>130</v>
      </c>
      <c r="K72" s="141"/>
      <c r="L72" s="141"/>
      <c r="M72" s="141"/>
      <c r="N72" s="141"/>
      <c r="O72" s="120"/>
      <c r="P72" s="111"/>
      <c r="Q72" s="111"/>
      <c r="R72" s="111"/>
      <c r="S72" s="111"/>
      <c r="T72" s="54" t="s">
        <v>39</v>
      </c>
      <c r="U72" s="146"/>
      <c r="V72" s="29"/>
      <c r="W72" s="108"/>
      <c r="X72" s="108"/>
      <c r="Y72" s="108"/>
      <c r="Z72" s="108"/>
      <c r="AA72" s="84" t="s">
        <v>51</v>
      </c>
    </row>
    <row r="73" spans="1:27" x14ac:dyDescent="0.4">
      <c r="A73" s="151" t="s">
        <v>121</v>
      </c>
      <c r="B73" s="151"/>
      <c r="C73" s="151"/>
      <c r="D73" s="151"/>
      <c r="E73" s="212">
        <f>ROUNDDOWN(E72*0.4,-2)</f>
        <v>68100</v>
      </c>
      <c r="F73" s="213"/>
      <c r="G73" s="213"/>
      <c r="H73" s="213"/>
      <c r="I73" s="35" t="s">
        <v>39</v>
      </c>
      <c r="J73" s="141" t="s">
        <v>131</v>
      </c>
      <c r="K73" s="141"/>
      <c r="L73" s="141"/>
      <c r="M73" s="141"/>
      <c r="N73" s="141"/>
      <c r="O73" s="120"/>
      <c r="P73" s="111"/>
      <c r="Q73" s="111"/>
      <c r="R73" s="111"/>
      <c r="S73" s="111"/>
      <c r="T73" s="54" t="s">
        <v>39</v>
      </c>
      <c r="U73" s="146"/>
      <c r="V73" s="29"/>
      <c r="W73" s="108"/>
      <c r="X73" s="108"/>
      <c r="Y73" s="108"/>
      <c r="Z73" s="108"/>
      <c r="AA73" s="84" t="s">
        <v>52</v>
      </c>
    </row>
    <row r="74" spans="1:27" x14ac:dyDescent="0.4">
      <c r="A74" s="151" t="s">
        <v>122</v>
      </c>
      <c r="B74" s="151"/>
      <c r="C74" s="151"/>
      <c r="D74" s="151"/>
      <c r="E74" s="215"/>
      <c r="F74" s="216"/>
      <c r="G74" s="216"/>
      <c r="H74" s="216"/>
      <c r="I74" s="35" t="s">
        <v>39</v>
      </c>
      <c r="J74" s="141" t="s">
        <v>132</v>
      </c>
      <c r="K74" s="141"/>
      <c r="L74" s="141"/>
      <c r="M74" s="141"/>
      <c r="N74" s="141"/>
      <c r="O74" s="120"/>
      <c r="P74" s="111"/>
      <c r="Q74" s="111"/>
      <c r="R74" s="111"/>
      <c r="S74" s="111"/>
      <c r="T74" s="54" t="s">
        <v>39</v>
      </c>
      <c r="U74" s="146"/>
      <c r="V74" s="29"/>
      <c r="W74" s="108"/>
      <c r="X74" s="108"/>
      <c r="Y74" s="108"/>
      <c r="Z74" s="108"/>
      <c r="AA74" s="84" t="s">
        <v>53</v>
      </c>
    </row>
    <row r="75" spans="1:27" x14ac:dyDescent="0.4">
      <c r="A75" s="29" t="s">
        <v>32</v>
      </c>
      <c r="B75" s="108"/>
      <c r="C75" s="108"/>
      <c r="D75" s="108"/>
      <c r="E75" s="81" t="s">
        <v>44</v>
      </c>
      <c r="F75" s="120"/>
      <c r="G75" s="111"/>
      <c r="H75" s="111"/>
      <c r="I75" s="121"/>
      <c r="J75" s="141" t="s">
        <v>133</v>
      </c>
      <c r="K75" s="141"/>
      <c r="L75" s="141"/>
      <c r="M75" s="141"/>
      <c r="N75" s="141"/>
      <c r="O75" s="120"/>
      <c r="P75" s="111"/>
      <c r="Q75" s="111"/>
      <c r="R75" s="111"/>
      <c r="S75" s="111"/>
      <c r="T75" s="28" t="s">
        <v>39</v>
      </c>
      <c r="U75" s="147"/>
      <c r="V75" s="108" t="s">
        <v>137</v>
      </c>
      <c r="W75" s="108"/>
      <c r="X75" s="108"/>
      <c r="Y75" s="108"/>
      <c r="Z75" s="108"/>
      <c r="AA75" s="84"/>
    </row>
    <row r="76" spans="1:27" ht="17.399999999999999" x14ac:dyDescent="0.4">
      <c r="J76" s="55" t="s">
        <v>96</v>
      </c>
      <c r="V76" s="143" t="s">
        <v>138</v>
      </c>
      <c r="W76" s="144"/>
      <c r="X76" s="144"/>
      <c r="Y76" s="144"/>
      <c r="Z76" s="144"/>
      <c r="AA76" s="144"/>
    </row>
  </sheetData>
  <mergeCells count="462">
    <mergeCell ref="Y1:AA1"/>
    <mergeCell ref="A2:B3"/>
    <mergeCell ref="C2:C3"/>
    <mergeCell ref="D2:D3"/>
    <mergeCell ref="E2:E3"/>
    <mergeCell ref="F2:F3"/>
    <mergeCell ref="G2:S3"/>
    <mergeCell ref="T2:AA2"/>
    <mergeCell ref="T3:U4"/>
    <mergeCell ref="V3:AA4"/>
    <mergeCell ref="T5:U6"/>
    <mergeCell ref="V5:AA6"/>
    <mergeCell ref="A6:B6"/>
    <mergeCell ref="C6:F6"/>
    <mergeCell ref="G6:J6"/>
    <mergeCell ref="L6:S6"/>
    <mergeCell ref="A4:B4"/>
    <mergeCell ref="C4:F4"/>
    <mergeCell ref="G4:J4"/>
    <mergeCell ref="K4:S4"/>
    <mergeCell ref="A5:B5"/>
    <mergeCell ref="C5:F5"/>
    <mergeCell ref="G5:J5"/>
    <mergeCell ref="K5:S5"/>
    <mergeCell ref="T7:U7"/>
    <mergeCell ref="V7:X7"/>
    <mergeCell ref="Y7:AA7"/>
    <mergeCell ref="A8:F8"/>
    <mergeCell ref="G8:I8"/>
    <mergeCell ref="L8:M8"/>
    <mergeCell ref="N8:O8"/>
    <mergeCell ref="P8:Q8"/>
    <mergeCell ref="R8:S8"/>
    <mergeCell ref="T8:U8"/>
    <mergeCell ref="A7:F7"/>
    <mergeCell ref="G7:I7"/>
    <mergeCell ref="L7:M7"/>
    <mergeCell ref="N7:O7"/>
    <mergeCell ref="P7:Q7"/>
    <mergeCell ref="R7:S7"/>
    <mergeCell ref="V8:W8"/>
    <mergeCell ref="Y8:AA10"/>
    <mergeCell ref="A9:F9"/>
    <mergeCell ref="G9:I9"/>
    <mergeCell ref="L9:M9"/>
    <mergeCell ref="N9:O9"/>
    <mergeCell ref="P9:Q9"/>
    <mergeCell ref="R9:S9"/>
    <mergeCell ref="T9:U9"/>
    <mergeCell ref="V9:W9"/>
    <mergeCell ref="A11:B11"/>
    <mergeCell ref="F11:AA11"/>
    <mergeCell ref="A12:D13"/>
    <mergeCell ref="E12:F13"/>
    <mergeCell ref="G12:I13"/>
    <mergeCell ref="J12:K12"/>
    <mergeCell ref="L12:S12"/>
    <mergeCell ref="T12:U13"/>
    <mergeCell ref="A10:F10"/>
    <mergeCell ref="G10:I10"/>
    <mergeCell ref="L10:M10"/>
    <mergeCell ref="N10:O10"/>
    <mergeCell ref="P10:Q10"/>
    <mergeCell ref="R10:S10"/>
    <mergeCell ref="V12:V13"/>
    <mergeCell ref="W12:W13"/>
    <mergeCell ref="X12:X13"/>
    <mergeCell ref="Y12:Y13"/>
    <mergeCell ref="Z12:AA13"/>
    <mergeCell ref="J13:K13"/>
    <mergeCell ref="L13:S13"/>
    <mergeCell ref="T10:U10"/>
    <mergeCell ref="V10:W10"/>
    <mergeCell ref="X14:AA14"/>
    <mergeCell ref="J15:K15"/>
    <mergeCell ref="L15:O15"/>
    <mergeCell ref="P15:Q15"/>
    <mergeCell ref="R15:S15"/>
    <mergeCell ref="T15:U15"/>
    <mergeCell ref="X15:Y15"/>
    <mergeCell ref="A14:A19"/>
    <mergeCell ref="J14:K14"/>
    <mergeCell ref="L14:O14"/>
    <mergeCell ref="P14:Q14"/>
    <mergeCell ref="R14:S14"/>
    <mergeCell ref="T14:U14"/>
    <mergeCell ref="B16:D16"/>
    <mergeCell ref="G16:I19"/>
    <mergeCell ref="J16:K16"/>
    <mergeCell ref="L16:O16"/>
    <mergeCell ref="P16:Q16"/>
    <mergeCell ref="R16:S16"/>
    <mergeCell ref="T16:U16"/>
    <mergeCell ref="X16:Y16"/>
    <mergeCell ref="B17:D17"/>
    <mergeCell ref="J17:K17"/>
    <mergeCell ref="L17:O17"/>
    <mergeCell ref="P17:Q17"/>
    <mergeCell ref="R17:S17"/>
    <mergeCell ref="T17:U17"/>
    <mergeCell ref="J19:K19"/>
    <mergeCell ref="L19:O19"/>
    <mergeCell ref="P19:Q19"/>
    <mergeCell ref="R19:S19"/>
    <mergeCell ref="T19:U19"/>
    <mergeCell ref="X19:Y19"/>
    <mergeCell ref="X17:Y17"/>
    <mergeCell ref="J18:K18"/>
    <mergeCell ref="L18:O18"/>
    <mergeCell ref="P18:Q18"/>
    <mergeCell ref="R18:S18"/>
    <mergeCell ref="T18:U18"/>
    <mergeCell ref="X18:Y18"/>
    <mergeCell ref="A23:A28"/>
    <mergeCell ref="G23:H23"/>
    <mergeCell ref="J23:K23"/>
    <mergeCell ref="L23:O23"/>
    <mergeCell ref="P23:Q23"/>
    <mergeCell ref="R23:S23"/>
    <mergeCell ref="T23:U23"/>
    <mergeCell ref="T20:U20"/>
    <mergeCell ref="X20:Y20"/>
    <mergeCell ref="G21:H21"/>
    <mergeCell ref="J21:K21"/>
    <mergeCell ref="L21:O21"/>
    <mergeCell ref="P21:Q21"/>
    <mergeCell ref="R21:S21"/>
    <mergeCell ref="T21:U21"/>
    <mergeCell ref="X21:Y21"/>
    <mergeCell ref="A20:A22"/>
    <mergeCell ref="G20:H20"/>
    <mergeCell ref="J20:K20"/>
    <mergeCell ref="L20:O20"/>
    <mergeCell ref="P20:Q20"/>
    <mergeCell ref="R20:S20"/>
    <mergeCell ref="G22:H22"/>
    <mergeCell ref="J22:K22"/>
    <mergeCell ref="X23:Y23"/>
    <mergeCell ref="G24:H24"/>
    <mergeCell ref="J24:K24"/>
    <mergeCell ref="L24:O24"/>
    <mergeCell ref="P24:Q24"/>
    <mergeCell ref="R24:S24"/>
    <mergeCell ref="T24:U24"/>
    <mergeCell ref="X24:Y24"/>
    <mergeCell ref="R22:S22"/>
    <mergeCell ref="T22:U22"/>
    <mergeCell ref="X22:Y22"/>
    <mergeCell ref="L22:O22"/>
    <mergeCell ref="P22:Q22"/>
    <mergeCell ref="X25:Y25"/>
    <mergeCell ref="G26:H26"/>
    <mergeCell ref="J26:K26"/>
    <mergeCell ref="L26:O26"/>
    <mergeCell ref="P26:Q26"/>
    <mergeCell ref="R26:S26"/>
    <mergeCell ref="T26:U26"/>
    <mergeCell ref="X26:Y26"/>
    <mergeCell ref="G25:H25"/>
    <mergeCell ref="J25:K25"/>
    <mergeCell ref="L25:O25"/>
    <mergeCell ref="P25:Q25"/>
    <mergeCell ref="R25:S25"/>
    <mergeCell ref="T25:U25"/>
    <mergeCell ref="X27:Y27"/>
    <mergeCell ref="G28:H28"/>
    <mergeCell ref="J28:K28"/>
    <mergeCell ref="L28:O28"/>
    <mergeCell ref="P28:Q28"/>
    <mergeCell ref="R28:S28"/>
    <mergeCell ref="T28:U28"/>
    <mergeCell ref="X28:Y28"/>
    <mergeCell ref="G27:H27"/>
    <mergeCell ref="J27:K27"/>
    <mergeCell ref="L27:O27"/>
    <mergeCell ref="P27:Q27"/>
    <mergeCell ref="R27:S27"/>
    <mergeCell ref="T27:U27"/>
    <mergeCell ref="X29:Y29"/>
    <mergeCell ref="G30:H30"/>
    <mergeCell ref="J30:K30"/>
    <mergeCell ref="L30:O30"/>
    <mergeCell ref="P30:Q30"/>
    <mergeCell ref="R30:S30"/>
    <mergeCell ref="T30:U30"/>
    <mergeCell ref="X30:Y30"/>
    <mergeCell ref="G29:H29"/>
    <mergeCell ref="J29:K29"/>
    <mergeCell ref="L29:O29"/>
    <mergeCell ref="P29:Q29"/>
    <mergeCell ref="R29:S29"/>
    <mergeCell ref="T29:U29"/>
    <mergeCell ref="J33:K33"/>
    <mergeCell ref="L33:O33"/>
    <mergeCell ref="P33:Q33"/>
    <mergeCell ref="R33:S33"/>
    <mergeCell ref="T33:U33"/>
    <mergeCell ref="X33:Y33"/>
    <mergeCell ref="X31:Y31"/>
    <mergeCell ref="A32:A33"/>
    <mergeCell ref="G32:H32"/>
    <mergeCell ref="J32:K32"/>
    <mergeCell ref="L32:O32"/>
    <mergeCell ref="P32:Q32"/>
    <mergeCell ref="R32:S32"/>
    <mergeCell ref="T32:U32"/>
    <mergeCell ref="X32:Y32"/>
    <mergeCell ref="G33:H33"/>
    <mergeCell ref="G31:H31"/>
    <mergeCell ref="J31:K31"/>
    <mergeCell ref="L31:O31"/>
    <mergeCell ref="P31:Q31"/>
    <mergeCell ref="R31:S31"/>
    <mergeCell ref="T31:U31"/>
    <mergeCell ref="A37:A38"/>
    <mergeCell ref="G37:H37"/>
    <mergeCell ref="J37:K37"/>
    <mergeCell ref="L37:O37"/>
    <mergeCell ref="P37:Q37"/>
    <mergeCell ref="R37:S37"/>
    <mergeCell ref="T37:U37"/>
    <mergeCell ref="T34:U34"/>
    <mergeCell ref="X34:Y34"/>
    <mergeCell ref="G35:H35"/>
    <mergeCell ref="J35:K35"/>
    <mergeCell ref="L35:O35"/>
    <mergeCell ref="P35:Q35"/>
    <mergeCell ref="R35:S35"/>
    <mergeCell ref="T35:U35"/>
    <mergeCell ref="X35:Y35"/>
    <mergeCell ref="A34:A36"/>
    <mergeCell ref="G34:H34"/>
    <mergeCell ref="J34:K34"/>
    <mergeCell ref="L34:O34"/>
    <mergeCell ref="P34:Q34"/>
    <mergeCell ref="R34:S34"/>
    <mergeCell ref="G36:H36"/>
    <mergeCell ref="J36:K36"/>
    <mergeCell ref="X37:Y37"/>
    <mergeCell ref="G38:H38"/>
    <mergeCell ref="J38:K38"/>
    <mergeCell ref="L38:O38"/>
    <mergeCell ref="P38:Q38"/>
    <mergeCell ref="R38:S38"/>
    <mergeCell ref="T38:U38"/>
    <mergeCell ref="X38:Y38"/>
    <mergeCell ref="R36:S36"/>
    <mergeCell ref="T36:U36"/>
    <mergeCell ref="X36:Y36"/>
    <mergeCell ref="L36:O36"/>
    <mergeCell ref="P36:Q36"/>
    <mergeCell ref="A42:A43"/>
    <mergeCell ref="G42:H42"/>
    <mergeCell ref="J42:K42"/>
    <mergeCell ref="L42:O42"/>
    <mergeCell ref="P42:Q42"/>
    <mergeCell ref="R42:S42"/>
    <mergeCell ref="T42:U42"/>
    <mergeCell ref="T39:U39"/>
    <mergeCell ref="X39:Y39"/>
    <mergeCell ref="G40:H40"/>
    <mergeCell ref="J40:K40"/>
    <mergeCell ref="L40:O40"/>
    <mergeCell ref="P40:Q40"/>
    <mergeCell ref="R40:S40"/>
    <mergeCell ref="T40:U40"/>
    <mergeCell ref="X40:Y40"/>
    <mergeCell ref="A39:A41"/>
    <mergeCell ref="G39:H39"/>
    <mergeCell ref="J39:K39"/>
    <mergeCell ref="L39:O39"/>
    <mergeCell ref="P39:Q39"/>
    <mergeCell ref="R39:S39"/>
    <mergeCell ref="G41:H41"/>
    <mergeCell ref="J41:K41"/>
    <mergeCell ref="X42:Y42"/>
    <mergeCell ref="G43:H43"/>
    <mergeCell ref="J43:K43"/>
    <mergeCell ref="L43:O43"/>
    <mergeCell ref="P43:Q43"/>
    <mergeCell ref="R43:S43"/>
    <mergeCell ref="T43:U43"/>
    <mergeCell ref="X43:Y43"/>
    <mergeCell ref="R41:S41"/>
    <mergeCell ref="T41:U41"/>
    <mergeCell ref="X41:Y41"/>
    <mergeCell ref="L41:O41"/>
    <mergeCell ref="P41:Q41"/>
    <mergeCell ref="A44:A46"/>
    <mergeCell ref="G44:H44"/>
    <mergeCell ref="J44:K44"/>
    <mergeCell ref="L44:O44"/>
    <mergeCell ref="P44:Q44"/>
    <mergeCell ref="R44:S44"/>
    <mergeCell ref="G46:H46"/>
    <mergeCell ref="J46:K46"/>
    <mergeCell ref="L46:O46"/>
    <mergeCell ref="P46:Q46"/>
    <mergeCell ref="T44:U44"/>
    <mergeCell ref="X44:Y44"/>
    <mergeCell ref="G45:H45"/>
    <mergeCell ref="J45:K45"/>
    <mergeCell ref="L45:O45"/>
    <mergeCell ref="P45:Q45"/>
    <mergeCell ref="R45:S45"/>
    <mergeCell ref="T45:U45"/>
    <mergeCell ref="X45:Y45"/>
    <mergeCell ref="X47:Y47"/>
    <mergeCell ref="G48:H48"/>
    <mergeCell ref="J48:K48"/>
    <mergeCell ref="L48:O48"/>
    <mergeCell ref="P48:Q48"/>
    <mergeCell ref="R48:S48"/>
    <mergeCell ref="T48:U48"/>
    <mergeCell ref="X48:Y48"/>
    <mergeCell ref="R46:S46"/>
    <mergeCell ref="T46:U46"/>
    <mergeCell ref="X46:Y46"/>
    <mergeCell ref="G47:H47"/>
    <mergeCell ref="J47:K47"/>
    <mergeCell ref="L47:O47"/>
    <mergeCell ref="P47:Q47"/>
    <mergeCell ref="R47:S47"/>
    <mergeCell ref="T47:U47"/>
    <mergeCell ref="J51:K51"/>
    <mergeCell ref="L51:O51"/>
    <mergeCell ref="P51:Q51"/>
    <mergeCell ref="R51:S51"/>
    <mergeCell ref="T51:U51"/>
    <mergeCell ref="X51:Y51"/>
    <mergeCell ref="X49:Y49"/>
    <mergeCell ref="A50:A52"/>
    <mergeCell ref="G50:H50"/>
    <mergeCell ref="J50:K50"/>
    <mergeCell ref="L50:O50"/>
    <mergeCell ref="P50:Q50"/>
    <mergeCell ref="R50:S50"/>
    <mergeCell ref="T50:U50"/>
    <mergeCell ref="X50:Y50"/>
    <mergeCell ref="G51:H51"/>
    <mergeCell ref="G49:H49"/>
    <mergeCell ref="J49:K49"/>
    <mergeCell ref="L49:O49"/>
    <mergeCell ref="P49:Q49"/>
    <mergeCell ref="R49:S49"/>
    <mergeCell ref="T49:U49"/>
    <mergeCell ref="A47:A49"/>
    <mergeCell ref="J54:K54"/>
    <mergeCell ref="L54:O54"/>
    <mergeCell ref="P54:Q54"/>
    <mergeCell ref="R54:S54"/>
    <mergeCell ref="T54:U54"/>
    <mergeCell ref="X54:Y54"/>
    <mergeCell ref="X52:Y52"/>
    <mergeCell ref="A53:A55"/>
    <mergeCell ref="G53:H53"/>
    <mergeCell ref="J53:K53"/>
    <mergeCell ref="L53:O53"/>
    <mergeCell ref="P53:Q53"/>
    <mergeCell ref="R53:S53"/>
    <mergeCell ref="T53:U53"/>
    <mergeCell ref="X53:Y53"/>
    <mergeCell ref="G54:H54"/>
    <mergeCell ref="G52:H52"/>
    <mergeCell ref="J52:K52"/>
    <mergeCell ref="L52:O52"/>
    <mergeCell ref="P52:Q52"/>
    <mergeCell ref="R52:S52"/>
    <mergeCell ref="T52:U52"/>
    <mergeCell ref="G61:H61"/>
    <mergeCell ref="A62:A64"/>
    <mergeCell ref="G62:H62"/>
    <mergeCell ref="J62:J64"/>
    <mergeCell ref="K62:S64"/>
    <mergeCell ref="T62:V64"/>
    <mergeCell ref="X55:Y55"/>
    <mergeCell ref="A56:A58"/>
    <mergeCell ref="G56:H56"/>
    <mergeCell ref="J56:K61"/>
    <mergeCell ref="G57:H57"/>
    <mergeCell ref="G58:H58"/>
    <mergeCell ref="A59:A61"/>
    <mergeCell ref="G59:H59"/>
    <mergeCell ref="G60:H60"/>
    <mergeCell ref="G55:H55"/>
    <mergeCell ref="J55:K55"/>
    <mergeCell ref="L55:O55"/>
    <mergeCell ref="P55:Q55"/>
    <mergeCell ref="R55:S55"/>
    <mergeCell ref="T55:U55"/>
    <mergeCell ref="L56:AA61"/>
    <mergeCell ref="W62:AA64"/>
    <mergeCell ref="G63:H63"/>
    <mergeCell ref="G64:H64"/>
    <mergeCell ref="A65:D65"/>
    <mergeCell ref="E65:H65"/>
    <mergeCell ref="J65:N65"/>
    <mergeCell ref="O65:S65"/>
    <mergeCell ref="U65:U75"/>
    <mergeCell ref="W65:X65"/>
    <mergeCell ref="Y65:Z65"/>
    <mergeCell ref="A67:D67"/>
    <mergeCell ref="E67:H67"/>
    <mergeCell ref="J67:N67"/>
    <mergeCell ref="O67:S67"/>
    <mergeCell ref="W67:X67"/>
    <mergeCell ref="Y67:Z67"/>
    <mergeCell ref="A66:D66"/>
    <mergeCell ref="E66:H66"/>
    <mergeCell ref="J66:N66"/>
    <mergeCell ref="O66:S66"/>
    <mergeCell ref="W66:X66"/>
    <mergeCell ref="Y66:Z66"/>
    <mergeCell ref="A69:D69"/>
    <mergeCell ref="E69:H69"/>
    <mergeCell ref="J69:N69"/>
    <mergeCell ref="O69:S69"/>
    <mergeCell ref="W69:X69"/>
    <mergeCell ref="Y69:Z69"/>
    <mergeCell ref="A68:D68"/>
    <mergeCell ref="E68:H68"/>
    <mergeCell ref="J68:N68"/>
    <mergeCell ref="O68:S68"/>
    <mergeCell ref="W68:X68"/>
    <mergeCell ref="Y68:Z68"/>
    <mergeCell ref="A71:D71"/>
    <mergeCell ref="G71:H71"/>
    <mergeCell ref="J71:N71"/>
    <mergeCell ref="O71:S71"/>
    <mergeCell ref="W71:X71"/>
    <mergeCell ref="Y71:Z71"/>
    <mergeCell ref="A70:D70"/>
    <mergeCell ref="G70:H70"/>
    <mergeCell ref="J70:N70"/>
    <mergeCell ref="O70:S70"/>
    <mergeCell ref="W70:X70"/>
    <mergeCell ref="Y70:Z70"/>
    <mergeCell ref="A73:D73"/>
    <mergeCell ref="E73:H73"/>
    <mergeCell ref="J73:N73"/>
    <mergeCell ref="O73:S73"/>
    <mergeCell ref="W73:X73"/>
    <mergeCell ref="Y73:Z73"/>
    <mergeCell ref="A72:D72"/>
    <mergeCell ref="E72:H72"/>
    <mergeCell ref="J72:N72"/>
    <mergeCell ref="O72:S72"/>
    <mergeCell ref="W72:X72"/>
    <mergeCell ref="Y72:Z72"/>
    <mergeCell ref="V76:AA76"/>
    <mergeCell ref="B75:D75"/>
    <mergeCell ref="F75:I75"/>
    <mergeCell ref="J75:N75"/>
    <mergeCell ref="O75:S75"/>
    <mergeCell ref="V75:X75"/>
    <mergeCell ref="Y75:Z75"/>
    <mergeCell ref="A74:D74"/>
    <mergeCell ref="E74:H74"/>
    <mergeCell ref="J74:N74"/>
    <mergeCell ref="O74:S74"/>
    <mergeCell ref="W74:X74"/>
    <mergeCell ref="Y74:Z74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topLeftCell="B16" workbookViewId="0">
      <selection activeCell="A9" sqref="A9:E9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8" customWidth="1"/>
    <col min="4" max="4" width="25.3984375" customWidth="1"/>
    <col min="5" max="5" width="5" customWidth="1"/>
    <col min="6" max="6" width="4.796875" customWidth="1"/>
    <col min="7" max="7" width="7.19921875" customWidth="1"/>
    <col min="8" max="8" width="8.59765625" customWidth="1"/>
    <col min="9" max="9" width="8.09765625" customWidth="1"/>
    <col min="10" max="10" width="24.8984375" customWidth="1"/>
    <col min="11" max="11" width="14" customWidth="1"/>
    <col min="12" max="12" width="9.796875" customWidth="1"/>
    <col min="13" max="13" width="12.69921875" customWidth="1"/>
    <col min="14" max="14" width="8.59765625" customWidth="1"/>
    <col min="15" max="15" width="9.69921875" customWidth="1"/>
    <col min="16" max="16" width="7.796875" customWidth="1"/>
  </cols>
  <sheetData>
    <row r="1" spans="1:19" x14ac:dyDescent="0.4">
      <c r="A1" s="240"/>
      <c r="B1" s="240"/>
      <c r="C1" s="241" t="s">
        <v>299</v>
      </c>
      <c r="D1" s="242">
        <v>7</v>
      </c>
    </row>
    <row r="2" spans="1:19" x14ac:dyDescent="0.4">
      <c r="A2" s="240"/>
      <c r="B2" s="240"/>
      <c r="C2" s="243" t="s">
        <v>300</v>
      </c>
      <c r="D2" s="244" t="s">
        <v>301</v>
      </c>
    </row>
    <row r="3" spans="1:19" x14ac:dyDescent="0.4">
      <c r="A3" s="240"/>
      <c r="B3" s="240"/>
      <c r="C3" s="243" t="s">
        <v>302</v>
      </c>
      <c r="D3" s="244">
        <v>201620014</v>
      </c>
    </row>
    <row r="4" spans="1:19" x14ac:dyDescent="0.4">
      <c r="C4" s="245" t="s">
        <v>303</v>
      </c>
      <c r="D4" s="244" t="s">
        <v>304</v>
      </c>
    </row>
    <row r="5" spans="1:19" x14ac:dyDescent="0.4">
      <c r="C5" s="245" t="s">
        <v>305</v>
      </c>
      <c r="D5" s="244" t="s">
        <v>306</v>
      </c>
    </row>
    <row r="6" spans="1:19" x14ac:dyDescent="0.4">
      <c r="C6" s="245" t="s">
        <v>307</v>
      </c>
      <c r="D6" s="244" t="s">
        <v>308</v>
      </c>
    </row>
    <row r="7" spans="1:19" ht="18" thickBot="1" x14ac:dyDescent="0.45">
      <c r="C7" s="246" t="s">
        <v>309</v>
      </c>
      <c r="D7" s="247" t="s">
        <v>310</v>
      </c>
    </row>
    <row r="8" spans="1:19" ht="18" thickBot="1" x14ac:dyDescent="0.45"/>
    <row r="9" spans="1:19" ht="19.2" x14ac:dyDescent="0.4">
      <c r="A9" s="248" t="s">
        <v>311</v>
      </c>
      <c r="B9" s="249"/>
      <c r="C9" s="249"/>
      <c r="D9" s="249"/>
      <c r="E9" s="250"/>
      <c r="F9" s="251"/>
      <c r="G9" s="252" t="s">
        <v>312</v>
      </c>
      <c r="H9" s="253"/>
      <c r="I9" s="253"/>
      <c r="J9" s="253"/>
      <c r="K9" s="253"/>
      <c r="L9" s="254"/>
      <c r="M9" s="255"/>
      <c r="N9" s="255"/>
      <c r="O9" s="255"/>
      <c r="P9" s="256"/>
      <c r="Q9" s="256"/>
      <c r="R9" s="256"/>
      <c r="S9" s="256"/>
    </row>
    <row r="10" spans="1:19" x14ac:dyDescent="0.4">
      <c r="A10" s="245" t="s">
        <v>313</v>
      </c>
      <c r="B10" s="257" t="s">
        <v>314</v>
      </c>
      <c r="C10" s="257" t="s">
        <v>315</v>
      </c>
      <c r="D10" s="258" t="s">
        <v>316</v>
      </c>
      <c r="E10" s="259" t="s">
        <v>317</v>
      </c>
      <c r="F10" s="260"/>
      <c r="G10" s="261" t="str">
        <f t="shared" ref="G10:J11" si="0">A10</f>
        <v>성별</v>
      </c>
      <c r="H10" s="257" t="str">
        <f t="shared" si="0"/>
        <v>나이</v>
      </c>
      <c r="I10" s="257" t="str">
        <f t="shared" si="0"/>
        <v>코드</v>
      </c>
      <c r="J10" s="258" t="str">
        <f t="shared" si="0"/>
        <v>병명</v>
      </c>
      <c r="K10" s="257" t="s">
        <v>343</v>
      </c>
      <c r="L10" s="262" t="s">
        <v>344</v>
      </c>
      <c r="M10" s="256"/>
      <c r="N10" s="260"/>
      <c r="O10" s="256"/>
      <c r="P10" s="256"/>
      <c r="Q10" s="256"/>
      <c r="R10" s="256"/>
      <c r="S10" s="256"/>
    </row>
    <row r="11" spans="1:19" x14ac:dyDescent="0.4">
      <c r="A11" s="245" t="s">
        <v>345</v>
      </c>
      <c r="B11" s="257">
        <v>38</v>
      </c>
      <c r="C11" s="257" t="s">
        <v>346</v>
      </c>
      <c r="D11" s="263" t="s">
        <v>347</v>
      </c>
      <c r="E11" s="259" t="s">
        <v>348</v>
      </c>
      <c r="F11" s="264"/>
      <c r="G11" s="265" t="str">
        <f t="shared" si="0"/>
        <v>여</v>
      </c>
      <c r="H11" s="266">
        <f t="shared" si="0"/>
        <v>38</v>
      </c>
      <c r="I11" s="238" t="s">
        <v>349</v>
      </c>
      <c r="J11" s="236" t="s">
        <v>350</v>
      </c>
      <c r="K11" s="266" t="s">
        <v>351</v>
      </c>
      <c r="L11" s="267" t="str">
        <f>E11</f>
        <v>정형외과</v>
      </c>
      <c r="M11" s="268"/>
      <c r="N11" s="268"/>
      <c r="O11" s="256"/>
      <c r="P11" s="256"/>
      <c r="Q11" s="256"/>
      <c r="R11" s="256"/>
      <c r="S11" s="256"/>
    </row>
    <row r="12" spans="1:19" x14ac:dyDescent="0.4">
      <c r="A12" s="245"/>
      <c r="B12" s="257"/>
      <c r="C12" s="257" t="s">
        <v>352</v>
      </c>
      <c r="D12" s="263" t="s">
        <v>353</v>
      </c>
      <c r="E12" s="259"/>
      <c r="F12" s="264"/>
      <c r="G12" s="261"/>
      <c r="H12" s="266"/>
      <c r="I12" s="238" t="s">
        <v>354</v>
      </c>
      <c r="J12" s="236" t="s">
        <v>355</v>
      </c>
      <c r="K12" s="266" t="s">
        <v>356</v>
      </c>
      <c r="L12" s="267"/>
      <c r="M12" s="268"/>
      <c r="N12" s="268"/>
      <c r="O12" s="256"/>
      <c r="P12" s="256"/>
      <c r="Q12" s="256"/>
      <c r="R12" s="256"/>
      <c r="S12" s="256"/>
    </row>
    <row r="13" spans="1:19" ht="18" thickBot="1" x14ac:dyDescent="0.45">
      <c r="A13" s="269"/>
      <c r="B13" s="270"/>
      <c r="C13" s="270"/>
      <c r="D13" s="271"/>
      <c r="E13" s="272"/>
      <c r="F13" s="264"/>
      <c r="G13" s="246"/>
      <c r="H13" s="273"/>
      <c r="I13" s="273">
        <f t="shared" ref="I13:J13" si="1">C13</f>
        <v>0</v>
      </c>
      <c r="J13" s="273">
        <f t="shared" si="1"/>
        <v>0</v>
      </c>
      <c r="K13" s="273"/>
      <c r="L13" s="274"/>
      <c r="M13" s="268"/>
      <c r="N13" s="268"/>
      <c r="O13" s="256"/>
      <c r="P13" s="256"/>
      <c r="Q13" s="256"/>
      <c r="R13" s="256"/>
      <c r="S13" s="256"/>
    </row>
    <row r="14" spans="1:19" ht="18" thickBot="1" x14ac:dyDescent="0.45">
      <c r="Q14" s="256"/>
      <c r="R14" s="256"/>
      <c r="S14" s="256"/>
    </row>
    <row r="15" spans="1:19" ht="19.2" x14ac:dyDescent="0.4">
      <c r="A15" s="255"/>
      <c r="B15" s="255"/>
      <c r="C15" s="252" t="s">
        <v>357</v>
      </c>
      <c r="D15" s="253"/>
      <c r="E15" s="253"/>
      <c r="F15" s="254"/>
      <c r="H15" s="275" t="s">
        <v>358</v>
      </c>
      <c r="I15" s="276"/>
      <c r="J15" s="276"/>
      <c r="K15" s="276"/>
      <c r="L15" s="276"/>
      <c r="M15" s="277" t="s">
        <v>359</v>
      </c>
      <c r="N15" s="278">
        <v>81.400000000000006</v>
      </c>
      <c r="O15" s="277" t="s">
        <v>360</v>
      </c>
      <c r="P15" s="279">
        <v>73.5</v>
      </c>
      <c r="Q15" s="255"/>
      <c r="R15" s="255"/>
      <c r="S15" s="255"/>
    </row>
    <row r="16" spans="1:19" x14ac:dyDescent="0.4">
      <c r="A16" s="256"/>
      <c r="B16" s="256"/>
      <c r="C16" s="245" t="s">
        <v>361</v>
      </c>
      <c r="D16" s="258" t="s">
        <v>362</v>
      </c>
      <c r="E16" s="257" t="s">
        <v>363</v>
      </c>
      <c r="F16" s="280" t="s">
        <v>364</v>
      </c>
      <c r="G16" s="256"/>
      <c r="H16" s="281" t="s">
        <v>344</v>
      </c>
      <c r="I16" s="258" t="s">
        <v>365</v>
      </c>
      <c r="J16" s="258" t="s">
        <v>366</v>
      </c>
      <c r="K16" s="257" t="s">
        <v>363</v>
      </c>
      <c r="L16" s="257" t="s">
        <v>364</v>
      </c>
      <c r="M16" s="257" t="s">
        <v>343</v>
      </c>
      <c r="N16" s="257" t="s">
        <v>367</v>
      </c>
      <c r="O16" s="257" t="s">
        <v>368</v>
      </c>
      <c r="P16" s="280" t="s">
        <v>369</v>
      </c>
      <c r="Q16" s="256"/>
      <c r="R16" s="256"/>
      <c r="S16" s="256"/>
    </row>
    <row r="17" spans="1:19" ht="14.4" customHeight="1" x14ac:dyDescent="0.4">
      <c r="A17" s="282"/>
      <c r="B17" s="260"/>
      <c r="C17" s="261" t="s">
        <v>370</v>
      </c>
      <c r="D17" s="258" t="s">
        <v>371</v>
      </c>
      <c r="E17" s="257">
        <v>1</v>
      </c>
      <c r="F17" s="280">
        <v>1</v>
      </c>
      <c r="G17" s="256"/>
      <c r="H17" s="265" t="str">
        <f>C17</f>
        <v>진찰료</v>
      </c>
      <c r="I17" s="234" t="s">
        <v>372</v>
      </c>
      <c r="J17" s="236" t="s">
        <v>373</v>
      </c>
      <c r="K17" s="290">
        <f>E17</f>
        <v>1</v>
      </c>
      <c r="L17" s="291">
        <f>F17</f>
        <v>1</v>
      </c>
      <c r="M17" s="266" t="s">
        <v>374</v>
      </c>
      <c r="N17" s="286">
        <v>174.84</v>
      </c>
      <c r="O17" s="263">
        <f>P15</f>
        <v>73.5</v>
      </c>
      <c r="P17" s="287">
        <f>N17*K17*L17*O17</f>
        <v>12850.74</v>
      </c>
      <c r="Q17" s="256"/>
      <c r="R17" s="288"/>
      <c r="S17" s="256"/>
    </row>
    <row r="18" spans="1:19" x14ac:dyDescent="0.4">
      <c r="A18" s="282"/>
      <c r="B18" s="260"/>
      <c r="C18" s="261"/>
      <c r="D18" s="258"/>
      <c r="E18" s="257"/>
      <c r="F18" s="280"/>
      <c r="G18" s="256"/>
      <c r="H18" s="289"/>
      <c r="I18" s="283"/>
      <c r="J18" s="237">
        <f t="shared" ref="J18:L30" si="2">D18</f>
        <v>0</v>
      </c>
      <c r="K18" s="290">
        <f t="shared" si="2"/>
        <v>0</v>
      </c>
      <c r="L18" s="291">
        <f t="shared" si="2"/>
        <v>0</v>
      </c>
      <c r="M18" s="266"/>
      <c r="N18" s="286"/>
      <c r="O18" s="263">
        <f>O17</f>
        <v>73.5</v>
      </c>
      <c r="P18" s="287">
        <f t="shared" ref="P18:P30" si="3">N18*K18*L18*O18</f>
        <v>0</v>
      </c>
      <c r="Q18" s="256"/>
      <c r="R18" s="288"/>
      <c r="S18" s="256"/>
    </row>
    <row r="19" spans="1:19" x14ac:dyDescent="0.4">
      <c r="A19" s="282"/>
      <c r="B19" s="264"/>
      <c r="C19" s="261" t="s">
        <v>334</v>
      </c>
      <c r="D19" s="263"/>
      <c r="E19" s="257"/>
      <c r="F19" s="280"/>
      <c r="G19" s="256"/>
      <c r="H19" s="265" t="str">
        <f>C19</f>
        <v>약재료</v>
      </c>
      <c r="I19" s="283"/>
      <c r="J19" s="237">
        <f t="shared" si="2"/>
        <v>0</v>
      </c>
      <c r="K19" s="290">
        <f t="shared" si="2"/>
        <v>0</v>
      </c>
      <c r="L19" s="291">
        <f t="shared" si="2"/>
        <v>0</v>
      </c>
      <c r="M19" s="266"/>
      <c r="N19" s="286"/>
      <c r="O19" s="263">
        <f t="shared" ref="O19:O30" si="4">O18</f>
        <v>73.5</v>
      </c>
      <c r="P19" s="287">
        <f t="shared" si="3"/>
        <v>0</v>
      </c>
      <c r="Q19" s="256"/>
      <c r="R19" s="288"/>
      <c r="S19" s="256"/>
    </row>
    <row r="20" spans="1:19" x14ac:dyDescent="0.4">
      <c r="A20" s="282"/>
      <c r="B20" s="260"/>
      <c r="C20" s="261"/>
      <c r="D20" s="258"/>
      <c r="E20" s="257"/>
      <c r="F20" s="280"/>
      <c r="G20" s="256"/>
      <c r="H20" s="289"/>
      <c r="I20" s="283"/>
      <c r="J20" s="237">
        <f t="shared" si="2"/>
        <v>0</v>
      </c>
      <c r="K20" s="290">
        <f t="shared" si="2"/>
        <v>0</v>
      </c>
      <c r="L20" s="291">
        <f t="shared" si="2"/>
        <v>0</v>
      </c>
      <c r="M20" s="266"/>
      <c r="N20" s="286"/>
      <c r="O20" s="263">
        <f t="shared" si="4"/>
        <v>73.5</v>
      </c>
      <c r="P20" s="287">
        <f t="shared" si="3"/>
        <v>0</v>
      </c>
      <c r="Q20" s="256"/>
      <c r="R20" s="288"/>
      <c r="S20" s="256"/>
    </row>
    <row r="21" spans="1:19" ht="19.2" customHeight="1" x14ac:dyDescent="0.4">
      <c r="A21" s="282"/>
      <c r="B21" s="260"/>
      <c r="C21" s="261" t="s">
        <v>335</v>
      </c>
      <c r="D21" s="258"/>
      <c r="E21" s="257"/>
      <c r="F21" s="280"/>
      <c r="G21" s="256"/>
      <c r="H21" s="265" t="str">
        <f>C21</f>
        <v>주사료</v>
      </c>
      <c r="I21" s="283"/>
      <c r="J21" s="237">
        <f t="shared" si="2"/>
        <v>0</v>
      </c>
      <c r="K21" s="290">
        <f t="shared" si="2"/>
        <v>0</v>
      </c>
      <c r="L21" s="291">
        <f t="shared" si="2"/>
        <v>0</v>
      </c>
      <c r="M21" s="266"/>
      <c r="N21" s="286"/>
      <c r="O21" s="263">
        <f t="shared" si="4"/>
        <v>73.5</v>
      </c>
      <c r="P21" s="287">
        <f t="shared" si="3"/>
        <v>0</v>
      </c>
      <c r="Q21" s="256"/>
      <c r="R21" s="288"/>
      <c r="S21" s="256"/>
    </row>
    <row r="22" spans="1:19" x14ac:dyDescent="0.4">
      <c r="A22" s="282"/>
      <c r="B22" s="260"/>
      <c r="C22" s="261"/>
      <c r="D22" s="258"/>
      <c r="E22" s="257"/>
      <c r="F22" s="280"/>
      <c r="G22" s="256"/>
      <c r="H22" s="289"/>
      <c r="I22" s="283"/>
      <c r="J22" s="237">
        <f t="shared" si="2"/>
        <v>0</v>
      </c>
      <c r="K22" s="290">
        <f t="shared" si="2"/>
        <v>0</v>
      </c>
      <c r="L22" s="291">
        <f t="shared" si="2"/>
        <v>0</v>
      </c>
      <c r="M22" s="266"/>
      <c r="N22" s="286"/>
      <c r="O22" s="263">
        <f t="shared" si="4"/>
        <v>73.5</v>
      </c>
      <c r="P22" s="287">
        <f t="shared" si="3"/>
        <v>0</v>
      </c>
      <c r="Q22" s="256"/>
      <c r="R22" s="288"/>
      <c r="S22" s="256"/>
    </row>
    <row r="23" spans="1:19" ht="19.2" customHeight="1" x14ac:dyDescent="0.4">
      <c r="A23" s="282"/>
      <c r="B23" s="260"/>
      <c r="C23" s="261" t="s">
        <v>375</v>
      </c>
      <c r="D23" s="258" t="s">
        <v>376</v>
      </c>
      <c r="E23" s="257"/>
      <c r="F23" s="280"/>
      <c r="G23" s="256"/>
      <c r="H23" s="265" t="str">
        <f>C23</f>
        <v>방사선료</v>
      </c>
      <c r="I23" s="266"/>
      <c r="J23" s="237" t="str">
        <f t="shared" si="2"/>
        <v>유방동시2매(Standard)</v>
      </c>
      <c r="K23" s="290">
        <f t="shared" si="2"/>
        <v>0</v>
      </c>
      <c r="L23" s="291">
        <f t="shared" si="2"/>
        <v>0</v>
      </c>
      <c r="M23" s="266" t="s">
        <v>377</v>
      </c>
      <c r="N23" s="286"/>
      <c r="O23" s="263">
        <f t="shared" si="4"/>
        <v>73.5</v>
      </c>
      <c r="P23" s="287">
        <f t="shared" si="3"/>
        <v>0</v>
      </c>
      <c r="Q23" s="256"/>
      <c r="R23" s="288"/>
      <c r="S23" s="256"/>
    </row>
    <row r="24" spans="1:19" x14ac:dyDescent="0.4">
      <c r="A24" s="282"/>
      <c r="B24" s="260"/>
      <c r="C24" s="261"/>
      <c r="D24" s="258" t="s">
        <v>378</v>
      </c>
      <c r="E24" s="257"/>
      <c r="F24" s="280"/>
      <c r="G24" s="256"/>
      <c r="H24" s="289"/>
      <c r="I24" s="234" t="s">
        <v>379</v>
      </c>
      <c r="J24" s="238" t="s">
        <v>380</v>
      </c>
      <c r="K24" s="290">
        <v>1</v>
      </c>
      <c r="L24" s="291">
        <v>1</v>
      </c>
      <c r="M24" s="266"/>
      <c r="N24" s="286">
        <v>140.04</v>
      </c>
      <c r="O24" s="263">
        <f t="shared" si="4"/>
        <v>73.5</v>
      </c>
      <c r="P24" s="287">
        <f t="shared" si="3"/>
        <v>10292.939999999999</v>
      </c>
      <c r="Q24" s="256"/>
      <c r="R24" s="288"/>
      <c r="S24" s="256"/>
    </row>
    <row r="25" spans="1:19" x14ac:dyDescent="0.4">
      <c r="A25" s="282"/>
      <c r="B25" s="260"/>
      <c r="C25" s="261"/>
      <c r="D25" s="258" t="s">
        <v>381</v>
      </c>
      <c r="E25" s="257"/>
      <c r="F25" s="280"/>
      <c r="G25" s="256"/>
      <c r="H25" s="289"/>
      <c r="I25" s="283"/>
      <c r="J25" s="237" t="str">
        <f t="shared" si="2"/>
        <v>골밀도 검사</v>
      </c>
      <c r="K25" s="290">
        <f t="shared" si="2"/>
        <v>0</v>
      </c>
      <c r="L25" s="291">
        <f t="shared" si="2"/>
        <v>0</v>
      </c>
      <c r="M25" s="266" t="s">
        <v>336</v>
      </c>
      <c r="N25" s="286"/>
      <c r="O25" s="263">
        <f t="shared" si="4"/>
        <v>73.5</v>
      </c>
      <c r="P25" s="287">
        <f t="shared" si="3"/>
        <v>0</v>
      </c>
      <c r="Q25" s="256"/>
      <c r="R25" s="288"/>
      <c r="S25" s="256"/>
    </row>
    <row r="26" spans="1:19" x14ac:dyDescent="0.4">
      <c r="A26" s="282"/>
      <c r="B26" s="260"/>
      <c r="C26" s="261"/>
      <c r="D26" s="258" t="s">
        <v>337</v>
      </c>
      <c r="E26" s="257"/>
      <c r="F26" s="280"/>
      <c r="G26" s="256"/>
      <c r="H26" s="289"/>
      <c r="I26" s="283" t="s">
        <v>338</v>
      </c>
      <c r="J26" s="266" t="s">
        <v>339</v>
      </c>
      <c r="K26" s="290">
        <v>1</v>
      </c>
      <c r="L26" s="291">
        <v>1</v>
      </c>
      <c r="M26" s="266"/>
      <c r="N26" s="286">
        <v>140.02000000000001</v>
      </c>
      <c r="O26" s="263">
        <f t="shared" si="4"/>
        <v>73.5</v>
      </c>
      <c r="P26" s="287">
        <f t="shared" si="3"/>
        <v>10291.470000000001</v>
      </c>
      <c r="Q26" s="256"/>
      <c r="R26" s="288"/>
      <c r="S26" s="256"/>
    </row>
    <row r="27" spans="1:19" x14ac:dyDescent="0.4">
      <c r="A27" s="282"/>
      <c r="B27" s="260"/>
      <c r="C27" s="261"/>
      <c r="D27" s="258"/>
      <c r="E27" s="257"/>
      <c r="F27" s="280"/>
      <c r="G27" s="256"/>
      <c r="H27" s="289"/>
      <c r="I27" s="283" t="s">
        <v>340</v>
      </c>
      <c r="J27" s="266" t="s">
        <v>341</v>
      </c>
      <c r="K27" s="290">
        <v>2</v>
      </c>
      <c r="L27" s="291">
        <v>1</v>
      </c>
      <c r="M27" s="266" t="s">
        <v>342</v>
      </c>
      <c r="N27" s="286">
        <f>L32</f>
        <v>35.9</v>
      </c>
      <c r="O27" s="263">
        <f t="shared" si="4"/>
        <v>73.5</v>
      </c>
      <c r="P27" s="287">
        <f t="shared" si="3"/>
        <v>5277.3</v>
      </c>
      <c r="Q27" s="256"/>
      <c r="R27" s="288"/>
      <c r="S27" s="256"/>
    </row>
    <row r="28" spans="1:19" x14ac:dyDescent="0.4">
      <c r="A28" s="282"/>
      <c r="B28" s="260"/>
      <c r="C28" s="261"/>
      <c r="D28" s="258"/>
      <c r="E28" s="257"/>
      <c r="F28" s="280"/>
      <c r="G28" s="256"/>
      <c r="H28" s="289"/>
      <c r="I28" s="283"/>
      <c r="J28" s="266"/>
      <c r="K28" s="290"/>
      <c r="L28" s="291"/>
      <c r="M28" s="266"/>
      <c r="N28" s="286"/>
      <c r="O28" s="263">
        <f t="shared" si="4"/>
        <v>73.5</v>
      </c>
      <c r="P28" s="287">
        <f t="shared" si="3"/>
        <v>0</v>
      </c>
      <c r="Q28" s="256"/>
      <c r="R28" s="288"/>
      <c r="S28" s="256"/>
    </row>
    <row r="29" spans="1:19" x14ac:dyDescent="0.4">
      <c r="A29" s="282"/>
      <c r="B29" s="260"/>
      <c r="C29" s="261" t="s">
        <v>382</v>
      </c>
      <c r="D29" s="258"/>
      <c r="E29" s="257"/>
      <c r="F29" s="280"/>
      <c r="G29" s="256"/>
      <c r="H29" s="265" t="str">
        <f>C29</f>
        <v>검사료</v>
      </c>
      <c r="I29" s="266"/>
      <c r="J29" s="237">
        <f t="shared" si="2"/>
        <v>0</v>
      </c>
      <c r="K29" s="290">
        <f t="shared" si="2"/>
        <v>0</v>
      </c>
      <c r="L29" s="291">
        <f t="shared" si="2"/>
        <v>0</v>
      </c>
      <c r="M29" s="266"/>
      <c r="N29" s="286"/>
      <c r="O29" s="263">
        <f t="shared" si="4"/>
        <v>73.5</v>
      </c>
      <c r="P29" s="287">
        <f t="shared" si="3"/>
        <v>0</v>
      </c>
      <c r="Q29" s="256"/>
      <c r="R29" s="288"/>
      <c r="S29" s="256"/>
    </row>
    <row r="30" spans="1:19" ht="18" thickBot="1" x14ac:dyDescent="0.45">
      <c r="A30" s="256"/>
      <c r="B30" s="260"/>
      <c r="C30" s="246"/>
      <c r="D30" s="293"/>
      <c r="E30" s="270"/>
      <c r="F30" s="307"/>
      <c r="G30" s="256"/>
      <c r="H30" s="297"/>
      <c r="I30" s="308"/>
      <c r="J30" s="309">
        <f t="shared" si="2"/>
        <v>0</v>
      </c>
      <c r="K30" s="299">
        <f t="shared" si="2"/>
        <v>0</v>
      </c>
      <c r="L30" s="300">
        <f t="shared" si="2"/>
        <v>0</v>
      </c>
      <c r="M30" s="273"/>
      <c r="N30" s="301"/>
      <c r="O30" s="263">
        <f t="shared" si="4"/>
        <v>73.5</v>
      </c>
      <c r="P30" s="302">
        <f t="shared" si="3"/>
        <v>0</v>
      </c>
      <c r="Q30" s="256"/>
      <c r="R30" s="288"/>
      <c r="S30" s="256"/>
    </row>
    <row r="31" spans="1:19" x14ac:dyDescent="0.4">
      <c r="Q31" s="256"/>
      <c r="R31" s="256"/>
      <c r="S31" s="256"/>
    </row>
    <row r="32" spans="1:19" x14ac:dyDescent="0.4">
      <c r="J32">
        <v>14.36</v>
      </c>
      <c r="K32">
        <v>2.5</v>
      </c>
      <c r="L32" s="310">
        <f>J32*K32</f>
        <v>35.9</v>
      </c>
      <c r="Q32" s="256"/>
      <c r="R32" s="256"/>
      <c r="S32" s="256"/>
    </row>
    <row r="33" spans="17:19" x14ac:dyDescent="0.4">
      <c r="Q33" s="256"/>
      <c r="R33" s="256"/>
      <c r="S33" s="256"/>
    </row>
    <row r="34" spans="17:19" x14ac:dyDescent="0.4">
      <c r="Q34" s="256"/>
      <c r="R34" s="256"/>
      <c r="S34" s="256"/>
    </row>
    <row r="35" spans="17:19" x14ac:dyDescent="0.4">
      <c r="Q35" s="256"/>
      <c r="R35" s="256"/>
      <c r="S35" s="256"/>
    </row>
    <row r="36" spans="17:19" x14ac:dyDescent="0.4">
      <c r="Q36" s="256"/>
      <c r="R36" s="256"/>
      <c r="S36" s="256"/>
    </row>
    <row r="37" spans="17:19" x14ac:dyDescent="0.4">
      <c r="Q37" s="256"/>
      <c r="R37" s="256"/>
      <c r="S37" s="256"/>
    </row>
    <row r="38" spans="17:19" x14ac:dyDescent="0.4">
      <c r="Q38" s="256"/>
      <c r="R38" s="256"/>
      <c r="S38" s="256"/>
    </row>
    <row r="39" spans="17:19" x14ac:dyDescent="0.4">
      <c r="Q39" s="256"/>
      <c r="R39" s="256"/>
      <c r="S39" s="256"/>
    </row>
    <row r="40" spans="17:19" x14ac:dyDescent="0.4">
      <c r="Q40" s="256"/>
      <c r="R40" s="256"/>
      <c r="S40" s="256"/>
    </row>
    <row r="41" spans="17:19" x14ac:dyDescent="0.4">
      <c r="Q41" s="256"/>
      <c r="R41" s="256"/>
      <c r="S41" s="256"/>
    </row>
    <row r="42" spans="17:19" x14ac:dyDescent="0.4">
      <c r="Q42" s="256"/>
      <c r="R42" s="256"/>
      <c r="S42" s="256"/>
    </row>
    <row r="43" spans="17:19" x14ac:dyDescent="0.4">
      <c r="Q43" s="256"/>
      <c r="R43" s="256"/>
      <c r="S43" s="256"/>
    </row>
    <row r="44" spans="17:19" x14ac:dyDescent="0.4">
      <c r="Q44" s="256"/>
      <c r="R44" s="256"/>
      <c r="S44" s="256"/>
    </row>
    <row r="45" spans="17:19" x14ac:dyDescent="0.4">
      <c r="Q45" s="256"/>
      <c r="R45" s="256"/>
      <c r="S45" s="256"/>
    </row>
    <row r="46" spans="17:19" x14ac:dyDescent="0.4">
      <c r="Q46" s="256"/>
      <c r="R46" s="256"/>
      <c r="S46" s="256"/>
    </row>
    <row r="47" spans="17:19" x14ac:dyDescent="0.4">
      <c r="Q47" s="256"/>
      <c r="R47" s="256"/>
      <c r="S47" s="256"/>
    </row>
    <row r="48" spans="17:19" x14ac:dyDescent="0.4">
      <c r="Q48" s="256"/>
      <c r="R48" s="256"/>
      <c r="S48" s="256"/>
    </row>
  </sheetData>
  <mergeCells count="4">
    <mergeCell ref="A9:E9"/>
    <mergeCell ref="G9:L9"/>
    <mergeCell ref="C15:F15"/>
    <mergeCell ref="H15:L15"/>
  </mergeCells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6"/>
  <sheetViews>
    <sheetView topLeftCell="A13" workbookViewId="0">
      <selection activeCell="AC65" sqref="AC65"/>
    </sheetView>
  </sheetViews>
  <sheetFormatPr defaultColWidth="7.3984375" defaultRowHeight="15.6" x14ac:dyDescent="0.4"/>
  <cols>
    <col min="1" max="1" width="8.5" style="3" customWidth="1"/>
    <col min="2" max="2" width="8.59765625" style="3" customWidth="1"/>
    <col min="3" max="3" width="7.19921875" style="3" customWidth="1"/>
    <col min="4" max="4" width="5.09765625" style="3" customWidth="1"/>
    <col min="5" max="5" width="9.19921875" style="3" customWidth="1"/>
    <col min="6" max="6" width="4.09765625" style="3" customWidth="1"/>
    <col min="7" max="7" width="5.8984375" style="3" customWidth="1"/>
    <col min="8" max="8" width="3.8984375" style="3" customWidth="1"/>
    <col min="9" max="9" width="3" style="3" customWidth="1"/>
    <col min="10" max="10" width="6.69921875" style="3" customWidth="1"/>
    <col min="11" max="11" width="6.5" style="3" customWidth="1"/>
    <col min="12" max="12" width="4.69921875" style="3" customWidth="1"/>
    <col min="13" max="13" width="4.09765625" style="3" customWidth="1"/>
    <col min="14" max="14" width="5.69921875" style="3" customWidth="1"/>
    <col min="15" max="15" width="2.59765625" style="3" customWidth="1"/>
    <col min="16" max="17" width="4" style="3" hidden="1" customWidth="1"/>
    <col min="18" max="19" width="4" style="3" customWidth="1"/>
    <col min="20" max="20" width="3.3984375" style="3" customWidth="1"/>
    <col min="21" max="21" width="3" style="3" customWidth="1"/>
    <col min="22" max="22" width="6.19921875" style="3" customWidth="1"/>
    <col min="23" max="23" width="4.69921875" style="3" customWidth="1"/>
    <col min="24" max="24" width="4.8984375" style="3" customWidth="1"/>
    <col min="25" max="25" width="4.5" style="3" customWidth="1"/>
    <col min="26" max="26" width="5.09765625" style="3" customWidth="1"/>
    <col min="27" max="27" width="5.3984375" style="3" customWidth="1"/>
    <col min="28" max="28" width="7.8984375" style="3" customWidth="1"/>
    <col min="29" max="29" width="6.59765625" style="3" customWidth="1"/>
    <col min="30" max="34" width="1.8984375" style="3" customWidth="1"/>
    <col min="35" max="16384" width="7.3984375" style="3"/>
  </cols>
  <sheetData>
    <row r="1" spans="1:29" x14ac:dyDescent="0.4">
      <c r="A1" s="3" t="s">
        <v>0</v>
      </c>
      <c r="D1" s="3" t="s">
        <v>143</v>
      </c>
      <c r="E1" s="3">
        <v>7</v>
      </c>
      <c r="Y1" s="140" t="s">
        <v>97</v>
      </c>
      <c r="Z1" s="140"/>
      <c r="AA1" s="140"/>
    </row>
    <row r="2" spans="1:29" x14ac:dyDescent="0.4">
      <c r="A2" s="99" t="s">
        <v>1</v>
      </c>
      <c r="B2" s="101"/>
      <c r="C2" s="108" t="s">
        <v>64</v>
      </c>
      <c r="D2" s="108" t="s">
        <v>65</v>
      </c>
      <c r="E2" s="108">
        <v>0</v>
      </c>
      <c r="F2" s="108">
        <v>3</v>
      </c>
      <c r="G2" s="134" t="s">
        <v>62</v>
      </c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/>
      <c r="T2" s="120" t="s">
        <v>60</v>
      </c>
      <c r="U2" s="111"/>
      <c r="V2" s="111"/>
      <c r="W2" s="111"/>
      <c r="X2" s="111"/>
      <c r="Y2" s="111"/>
      <c r="Z2" s="111"/>
      <c r="AA2" s="121"/>
    </row>
    <row r="3" spans="1:29" x14ac:dyDescent="0.4">
      <c r="A3" s="105"/>
      <c r="B3" s="107"/>
      <c r="C3" s="108"/>
      <c r="D3" s="108"/>
      <c r="E3" s="108"/>
      <c r="F3" s="108"/>
      <c r="G3" s="137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9"/>
      <c r="T3" s="99" t="s">
        <v>2</v>
      </c>
      <c r="U3" s="101"/>
      <c r="V3" s="99" t="s">
        <v>293</v>
      </c>
      <c r="W3" s="100"/>
      <c r="X3" s="100"/>
      <c r="Y3" s="100"/>
      <c r="Z3" s="100"/>
      <c r="AA3" s="101"/>
    </row>
    <row r="4" spans="1:29" ht="17.399999999999999" x14ac:dyDescent="0.4">
      <c r="A4" s="157" t="s">
        <v>99</v>
      </c>
      <c r="B4" s="158"/>
      <c r="C4" s="120">
        <v>123456</v>
      </c>
      <c r="D4" s="111"/>
      <c r="E4" s="111"/>
      <c r="F4" s="121"/>
      <c r="G4" s="180" t="s">
        <v>41</v>
      </c>
      <c r="H4" s="180"/>
      <c r="I4" s="180"/>
      <c r="J4" s="180"/>
      <c r="K4" s="120"/>
      <c r="L4" s="111"/>
      <c r="M4" s="111"/>
      <c r="N4" s="111"/>
      <c r="O4" s="111"/>
      <c r="P4" s="111"/>
      <c r="Q4" s="111"/>
      <c r="R4" s="111"/>
      <c r="S4" s="121"/>
      <c r="T4" s="105"/>
      <c r="U4" s="107"/>
      <c r="V4" s="105"/>
      <c r="W4" s="106"/>
      <c r="X4" s="106"/>
      <c r="Y4" s="106"/>
      <c r="Z4" s="106"/>
      <c r="AA4" s="107"/>
    </row>
    <row r="5" spans="1:29" x14ac:dyDescent="0.4">
      <c r="A5" s="120" t="s">
        <v>66</v>
      </c>
      <c r="B5" s="121"/>
      <c r="C5" s="120" t="s">
        <v>294</v>
      </c>
      <c r="D5" s="111"/>
      <c r="E5" s="111"/>
      <c r="F5" s="121"/>
      <c r="G5" s="120" t="s">
        <v>77</v>
      </c>
      <c r="H5" s="111"/>
      <c r="I5" s="111"/>
      <c r="J5" s="121"/>
      <c r="K5" s="120"/>
      <c r="L5" s="111"/>
      <c r="M5" s="111"/>
      <c r="N5" s="111"/>
      <c r="O5" s="111"/>
      <c r="P5" s="111"/>
      <c r="Q5" s="111"/>
      <c r="R5" s="111"/>
      <c r="S5" s="121"/>
      <c r="T5" s="99" t="s">
        <v>3</v>
      </c>
      <c r="U5" s="101"/>
      <c r="V5" s="99" t="s">
        <v>297</v>
      </c>
      <c r="W5" s="100"/>
      <c r="X5" s="100"/>
      <c r="Y5" s="100"/>
      <c r="Z5" s="100"/>
      <c r="AA5" s="101"/>
    </row>
    <row r="6" spans="1:29" x14ac:dyDescent="0.4">
      <c r="A6" s="120" t="s">
        <v>4</v>
      </c>
      <c r="B6" s="121"/>
      <c r="C6" s="120" t="s">
        <v>298</v>
      </c>
      <c r="D6" s="111"/>
      <c r="E6" s="111"/>
      <c r="F6" s="121"/>
      <c r="G6" s="120"/>
      <c r="H6" s="111"/>
      <c r="I6" s="111"/>
      <c r="J6" s="121"/>
      <c r="K6" s="5" t="s">
        <v>55</v>
      </c>
      <c r="L6" s="120"/>
      <c r="M6" s="111"/>
      <c r="N6" s="111"/>
      <c r="O6" s="111"/>
      <c r="P6" s="111"/>
      <c r="Q6" s="111"/>
      <c r="R6" s="111"/>
      <c r="S6" s="121"/>
      <c r="T6" s="105"/>
      <c r="U6" s="107"/>
      <c r="V6" s="105"/>
      <c r="W6" s="106"/>
      <c r="X6" s="106"/>
      <c r="Y6" s="106"/>
      <c r="Z6" s="106"/>
      <c r="AA6" s="107"/>
    </row>
    <row r="7" spans="1:29" x14ac:dyDescent="0.4">
      <c r="A7" s="120" t="s">
        <v>67</v>
      </c>
      <c r="B7" s="111"/>
      <c r="C7" s="111"/>
      <c r="D7" s="111"/>
      <c r="E7" s="111"/>
      <c r="F7" s="121"/>
      <c r="G7" s="122" t="s">
        <v>42</v>
      </c>
      <c r="H7" s="123"/>
      <c r="I7" s="124"/>
      <c r="J7" s="97" t="s">
        <v>45</v>
      </c>
      <c r="K7" s="53" t="s">
        <v>54</v>
      </c>
      <c r="L7" s="122" t="s">
        <v>56</v>
      </c>
      <c r="M7" s="124"/>
      <c r="N7" s="122" t="s">
        <v>57</v>
      </c>
      <c r="O7" s="124"/>
      <c r="P7" s="122" t="s">
        <v>100</v>
      </c>
      <c r="Q7" s="123"/>
      <c r="R7" s="122" t="s">
        <v>101</v>
      </c>
      <c r="S7" s="124"/>
      <c r="T7" s="187" t="s">
        <v>102</v>
      </c>
      <c r="U7" s="188"/>
      <c r="V7" s="186" t="s">
        <v>103</v>
      </c>
      <c r="W7" s="186"/>
      <c r="X7" s="186"/>
      <c r="Y7" s="122" t="s">
        <v>61</v>
      </c>
      <c r="Z7" s="123"/>
      <c r="AA7" s="124"/>
    </row>
    <row r="8" spans="1:29" x14ac:dyDescent="0.4">
      <c r="A8" s="226" t="str">
        <f>'7번'!J11</f>
        <v>좌골신경통을 동반한 요통, 상세불명의 부위</v>
      </c>
      <c r="B8" s="100"/>
      <c r="C8" s="100"/>
      <c r="D8" s="100"/>
      <c r="E8" s="100"/>
      <c r="F8" s="101"/>
      <c r="G8" s="110" t="str">
        <f>'7번'!I11</f>
        <v>M54.49</v>
      </c>
      <c r="H8" s="111"/>
      <c r="I8" s="121"/>
      <c r="J8" s="4"/>
      <c r="K8" s="4"/>
      <c r="L8" s="120"/>
      <c r="M8" s="121"/>
      <c r="N8" s="120"/>
      <c r="O8" s="121"/>
      <c r="P8" s="120">
        <v>12345</v>
      </c>
      <c r="Q8" s="121"/>
      <c r="R8" s="120"/>
      <c r="S8" s="121"/>
      <c r="T8" s="195">
        <v>20180330</v>
      </c>
      <c r="U8" s="196"/>
      <c r="V8" s="120"/>
      <c r="W8" s="121"/>
      <c r="X8" s="92" t="s">
        <v>35</v>
      </c>
      <c r="Y8" s="125"/>
      <c r="Z8" s="126"/>
      <c r="AA8" s="127"/>
    </row>
    <row r="9" spans="1:29" x14ac:dyDescent="0.4">
      <c r="A9" s="226" t="str">
        <f>'7번'!J12</f>
        <v xml:space="preserve">상세불명의 경추간판장애 </v>
      </c>
      <c r="B9" s="100"/>
      <c r="C9" s="100"/>
      <c r="D9" s="100"/>
      <c r="E9" s="100"/>
      <c r="F9" s="101"/>
      <c r="G9" s="110" t="str">
        <f>'7번'!I12</f>
        <v>M50.9</v>
      </c>
      <c r="H9" s="111"/>
      <c r="I9" s="121"/>
      <c r="J9" s="4"/>
      <c r="K9" s="4"/>
      <c r="L9" s="120"/>
      <c r="M9" s="121"/>
      <c r="N9" s="120"/>
      <c r="O9" s="121"/>
      <c r="P9" s="120"/>
      <c r="Q9" s="121"/>
      <c r="R9" s="120"/>
      <c r="S9" s="121"/>
      <c r="T9" s="120"/>
      <c r="U9" s="121"/>
      <c r="V9" s="120"/>
      <c r="W9" s="121"/>
      <c r="X9" s="92" t="s">
        <v>35</v>
      </c>
      <c r="Y9" s="128"/>
      <c r="Z9" s="129"/>
      <c r="AA9" s="130"/>
    </row>
    <row r="10" spans="1:29" x14ac:dyDescent="0.4">
      <c r="A10" s="226">
        <f>'7번'!J13</f>
        <v>0</v>
      </c>
      <c r="B10" s="100"/>
      <c r="C10" s="100"/>
      <c r="D10" s="100"/>
      <c r="E10" s="100"/>
      <c r="F10" s="101"/>
      <c r="G10" s="110">
        <f>'7번'!I13</f>
        <v>0</v>
      </c>
      <c r="H10" s="111"/>
      <c r="I10" s="121"/>
      <c r="J10" s="4"/>
      <c r="K10" s="4"/>
      <c r="L10" s="120"/>
      <c r="M10" s="121"/>
      <c r="N10" s="120"/>
      <c r="O10" s="121"/>
      <c r="P10" s="120"/>
      <c r="Q10" s="121"/>
      <c r="R10" s="120"/>
      <c r="S10" s="121"/>
      <c r="T10" s="120"/>
      <c r="U10" s="121"/>
      <c r="V10" s="120"/>
      <c r="W10" s="121"/>
      <c r="X10" s="92" t="s">
        <v>35</v>
      </c>
      <c r="Y10" s="131"/>
      <c r="Z10" s="132"/>
      <c r="AA10" s="133"/>
    </row>
    <row r="11" spans="1:29" x14ac:dyDescent="0.4">
      <c r="A11" s="171" t="s">
        <v>93</v>
      </c>
      <c r="B11" s="172"/>
      <c r="C11" s="92"/>
      <c r="D11" s="92" t="s">
        <v>94</v>
      </c>
      <c r="E11" s="95" t="s">
        <v>95</v>
      </c>
      <c r="F11" s="120" t="s">
        <v>141</v>
      </c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21"/>
    </row>
    <row r="12" spans="1:29" x14ac:dyDescent="0.4">
      <c r="A12" s="99" t="s">
        <v>34</v>
      </c>
      <c r="B12" s="100"/>
      <c r="C12" s="100"/>
      <c r="D12" s="101"/>
      <c r="E12" s="156" t="s">
        <v>104</v>
      </c>
      <c r="F12" s="147"/>
      <c r="G12" s="180" t="s">
        <v>40</v>
      </c>
      <c r="H12" s="180"/>
      <c r="I12" s="180"/>
      <c r="J12" s="105" t="s">
        <v>105</v>
      </c>
      <c r="K12" s="107"/>
      <c r="L12" s="171" t="s">
        <v>142</v>
      </c>
      <c r="M12" s="172"/>
      <c r="N12" s="172"/>
      <c r="O12" s="172"/>
      <c r="P12" s="172"/>
      <c r="Q12" s="172"/>
      <c r="R12" s="172"/>
      <c r="S12" s="193"/>
      <c r="T12" s="197" t="s">
        <v>78</v>
      </c>
      <c r="U12" s="198"/>
      <c r="V12" s="146"/>
      <c r="W12" s="191" t="s">
        <v>106</v>
      </c>
      <c r="X12" s="146"/>
      <c r="Y12" s="189" t="s">
        <v>90</v>
      </c>
      <c r="Z12" s="99"/>
      <c r="AA12" s="101"/>
      <c r="AB12" s="3">
        <v>2018</v>
      </c>
    </row>
    <row r="13" spans="1:29" x14ac:dyDescent="0.4">
      <c r="A13" s="105"/>
      <c r="B13" s="106"/>
      <c r="C13" s="106"/>
      <c r="D13" s="107"/>
      <c r="E13" s="156"/>
      <c r="F13" s="156"/>
      <c r="G13" s="108"/>
      <c r="H13" s="108"/>
      <c r="I13" s="108"/>
      <c r="J13" s="120" t="s">
        <v>46</v>
      </c>
      <c r="K13" s="121"/>
      <c r="L13" s="171" t="s">
        <v>142</v>
      </c>
      <c r="M13" s="172"/>
      <c r="N13" s="172"/>
      <c r="O13" s="172"/>
      <c r="P13" s="172"/>
      <c r="Q13" s="172"/>
      <c r="R13" s="172"/>
      <c r="S13" s="193"/>
      <c r="T13" s="199"/>
      <c r="U13" s="200"/>
      <c r="V13" s="147"/>
      <c r="W13" s="192"/>
      <c r="X13" s="147"/>
      <c r="Y13" s="190"/>
      <c r="Z13" s="105"/>
      <c r="AA13" s="107"/>
      <c r="AB13" s="3" t="s">
        <v>154</v>
      </c>
      <c r="AC13" s="3">
        <v>81.400000000000006</v>
      </c>
    </row>
    <row r="14" spans="1:29" ht="21.6" x14ac:dyDescent="0.4">
      <c r="A14" s="145" t="s">
        <v>63</v>
      </c>
      <c r="B14" s="6" t="s">
        <v>5</v>
      </c>
      <c r="C14" s="30"/>
      <c r="D14" s="37" t="s">
        <v>36</v>
      </c>
      <c r="E14" s="22"/>
      <c r="F14" s="31" t="s">
        <v>39</v>
      </c>
      <c r="G14" s="1" t="s">
        <v>71</v>
      </c>
      <c r="H14" s="1"/>
      <c r="I14" s="31" t="s">
        <v>36</v>
      </c>
      <c r="J14" s="112" t="s">
        <v>70</v>
      </c>
      <c r="K14" s="113"/>
      <c r="L14" s="112" t="s">
        <v>98</v>
      </c>
      <c r="M14" s="303"/>
      <c r="N14" s="303"/>
      <c r="O14" s="113"/>
      <c r="P14" s="123"/>
      <c r="Q14" s="123"/>
      <c r="R14" s="123"/>
      <c r="S14" s="123"/>
      <c r="T14" s="187" t="s">
        <v>91</v>
      </c>
      <c r="U14" s="188"/>
      <c r="V14" s="98" t="s">
        <v>92</v>
      </c>
      <c r="W14" s="53" t="s">
        <v>59</v>
      </c>
      <c r="X14" s="156"/>
      <c r="Y14" s="156"/>
      <c r="Z14" s="156"/>
      <c r="AA14" s="156"/>
      <c r="AB14" s="3" t="s">
        <v>155</v>
      </c>
      <c r="AC14" s="3">
        <v>73.5</v>
      </c>
    </row>
    <row r="15" spans="1:29" ht="25.2" x14ac:dyDescent="0.4">
      <c r="A15" s="146"/>
      <c r="B15" s="6" t="s">
        <v>6</v>
      </c>
      <c r="C15" s="7">
        <v>1</v>
      </c>
      <c r="D15" s="37" t="s">
        <v>36</v>
      </c>
      <c r="E15" s="22">
        <f>X16</f>
        <v>12851</v>
      </c>
      <c r="F15" s="31" t="s">
        <v>39</v>
      </c>
      <c r="G15" s="1" t="s">
        <v>71</v>
      </c>
      <c r="H15" s="4"/>
      <c r="I15" s="31" t="s">
        <v>36</v>
      </c>
      <c r="J15" s="122" t="s">
        <v>47</v>
      </c>
      <c r="K15" s="124"/>
      <c r="L15" s="202" t="s">
        <v>58</v>
      </c>
      <c r="M15" s="203"/>
      <c r="N15" s="203"/>
      <c r="O15" s="203"/>
      <c r="P15" s="156" t="s">
        <v>107</v>
      </c>
      <c r="Q15" s="156"/>
      <c r="R15" s="156" t="s">
        <v>74</v>
      </c>
      <c r="S15" s="156"/>
      <c r="T15" s="194" t="s">
        <v>91</v>
      </c>
      <c r="U15" s="194"/>
      <c r="V15" s="78" t="s">
        <v>109</v>
      </c>
      <c r="W15" s="57" t="s">
        <v>110</v>
      </c>
      <c r="X15" s="112" t="s">
        <v>111</v>
      </c>
      <c r="Y15" s="113"/>
      <c r="Z15" s="1" t="s">
        <v>100</v>
      </c>
      <c r="AA15" s="1" t="s">
        <v>101</v>
      </c>
      <c r="AB15" s="3" t="s">
        <v>75</v>
      </c>
      <c r="AC15" s="3" t="s">
        <v>74</v>
      </c>
    </row>
    <row r="16" spans="1:29" x14ac:dyDescent="0.4">
      <c r="A16" s="146"/>
      <c r="B16" s="165" t="s">
        <v>7</v>
      </c>
      <c r="C16" s="166"/>
      <c r="D16" s="167"/>
      <c r="E16" s="52"/>
      <c r="F16" s="32" t="s">
        <v>39</v>
      </c>
      <c r="G16" s="99"/>
      <c r="H16" s="100"/>
      <c r="I16" s="101"/>
      <c r="J16" s="109" t="str">
        <f>'7번'!I17</f>
        <v>AA256</v>
      </c>
      <c r="K16" s="109"/>
      <c r="L16" s="109" t="str">
        <f>'7번'!J17</f>
        <v>재진 진찰료(종합,주간)</v>
      </c>
      <c r="M16" s="109"/>
      <c r="N16" s="109"/>
      <c r="O16" s="109"/>
      <c r="P16" s="109"/>
      <c r="Q16" s="109"/>
      <c r="R16" s="109">
        <f>ROUND(AB16*AC16,0)</f>
        <v>12851</v>
      </c>
      <c r="S16" s="109"/>
      <c r="T16" s="109">
        <v>1</v>
      </c>
      <c r="U16" s="109"/>
      <c r="V16" s="79">
        <f>'7번'!K17</f>
        <v>1</v>
      </c>
      <c r="W16" s="79">
        <f>'7번'!L17</f>
        <v>1</v>
      </c>
      <c r="X16" s="109">
        <f>R16*T16*V16*W16</f>
        <v>12851</v>
      </c>
      <c r="Y16" s="109"/>
      <c r="Z16" s="79"/>
      <c r="AA16" s="94"/>
      <c r="AB16" s="3">
        <f>'7번'!N17</f>
        <v>174.84</v>
      </c>
      <c r="AC16" s="3">
        <f>AC14</f>
        <v>73.5</v>
      </c>
    </row>
    <row r="17" spans="1:29" x14ac:dyDescent="0.4">
      <c r="A17" s="146"/>
      <c r="B17" s="168" t="s">
        <v>8</v>
      </c>
      <c r="C17" s="169"/>
      <c r="D17" s="170"/>
      <c r="E17" s="10"/>
      <c r="F17" s="33" t="s">
        <v>39</v>
      </c>
      <c r="G17" s="102"/>
      <c r="H17" s="103"/>
      <c r="I17" s="104"/>
      <c r="J17" s="109">
        <f>'7번'!I18</f>
        <v>0</v>
      </c>
      <c r="K17" s="109"/>
      <c r="L17" s="109">
        <f>'7번'!J18</f>
        <v>0</v>
      </c>
      <c r="M17" s="109"/>
      <c r="N17" s="109"/>
      <c r="O17" s="109"/>
      <c r="P17" s="109"/>
      <c r="Q17" s="109"/>
      <c r="R17" s="109">
        <f t="shared" ref="R17:R55" si="0">ROUND(AB17*AC17,0)</f>
        <v>0</v>
      </c>
      <c r="S17" s="109"/>
      <c r="T17" s="109">
        <v>1</v>
      </c>
      <c r="U17" s="109"/>
      <c r="V17" s="79">
        <f>'7번'!K18</f>
        <v>0</v>
      </c>
      <c r="W17" s="79">
        <f>'7번'!L18</f>
        <v>0</v>
      </c>
      <c r="X17" s="109">
        <f t="shared" ref="X17:X55" si="1">R17*T17*V17*W17</f>
        <v>0</v>
      </c>
      <c r="Y17" s="109"/>
      <c r="Z17" s="79"/>
      <c r="AA17" s="94"/>
      <c r="AB17" s="3">
        <f>'7번'!N18</f>
        <v>0</v>
      </c>
      <c r="AC17" s="3">
        <f>AC16</f>
        <v>73.5</v>
      </c>
    </row>
    <row r="18" spans="1:29" x14ac:dyDescent="0.4">
      <c r="A18" s="146"/>
      <c r="B18" s="12" t="s">
        <v>9</v>
      </c>
      <c r="C18" s="13"/>
      <c r="D18" s="14"/>
      <c r="E18" s="10"/>
      <c r="F18" s="33" t="s">
        <v>39</v>
      </c>
      <c r="G18" s="102"/>
      <c r="H18" s="103"/>
      <c r="I18" s="104"/>
      <c r="J18" s="109">
        <f>'7번'!I19</f>
        <v>0</v>
      </c>
      <c r="K18" s="109"/>
      <c r="L18" s="109">
        <f>'7번'!J19</f>
        <v>0</v>
      </c>
      <c r="M18" s="109"/>
      <c r="N18" s="109"/>
      <c r="O18" s="109"/>
      <c r="P18" s="109"/>
      <c r="Q18" s="109"/>
      <c r="R18" s="109">
        <f t="shared" si="0"/>
        <v>0</v>
      </c>
      <c r="S18" s="109"/>
      <c r="T18" s="109">
        <v>1</v>
      </c>
      <c r="U18" s="109"/>
      <c r="V18" s="79">
        <f>'7번'!K19</f>
        <v>0</v>
      </c>
      <c r="W18" s="79">
        <f>'7번'!L19</f>
        <v>0</v>
      </c>
      <c r="X18" s="109">
        <f t="shared" si="1"/>
        <v>0</v>
      </c>
      <c r="Y18" s="109"/>
      <c r="Z18" s="79"/>
      <c r="AA18" s="94"/>
      <c r="AB18" s="3">
        <f>'7번'!N19</f>
        <v>0</v>
      </c>
      <c r="AC18" s="3">
        <f t="shared" ref="AC18:AC55" si="2">AC17</f>
        <v>73.5</v>
      </c>
    </row>
    <row r="19" spans="1:29" x14ac:dyDescent="0.4">
      <c r="A19" s="147"/>
      <c r="B19" s="70" t="s">
        <v>69</v>
      </c>
      <c r="C19" s="7"/>
      <c r="D19" s="39" t="s">
        <v>36</v>
      </c>
      <c r="E19" s="12"/>
      <c r="F19" s="34" t="s">
        <v>39</v>
      </c>
      <c r="G19" s="105"/>
      <c r="H19" s="106"/>
      <c r="I19" s="107"/>
      <c r="J19" s="109">
        <f>'7번'!I20</f>
        <v>0</v>
      </c>
      <c r="K19" s="109"/>
      <c r="L19" s="109">
        <f>'7번'!J20</f>
        <v>0</v>
      </c>
      <c r="M19" s="109"/>
      <c r="N19" s="109"/>
      <c r="O19" s="109"/>
      <c r="P19" s="109"/>
      <c r="Q19" s="109"/>
      <c r="R19" s="109">
        <f t="shared" si="0"/>
        <v>0</v>
      </c>
      <c r="S19" s="109"/>
      <c r="T19" s="109">
        <v>1</v>
      </c>
      <c r="U19" s="109"/>
      <c r="V19" s="79">
        <f>'7번'!K20</f>
        <v>0</v>
      </c>
      <c r="W19" s="79">
        <f>'7번'!L20</f>
        <v>0</v>
      </c>
      <c r="X19" s="109">
        <f t="shared" si="1"/>
        <v>0</v>
      </c>
      <c r="Y19" s="109"/>
      <c r="Z19" s="79"/>
      <c r="AA19" s="94"/>
      <c r="AB19" s="3">
        <f>'7번'!N20</f>
        <v>0</v>
      </c>
      <c r="AC19" s="3">
        <f t="shared" si="2"/>
        <v>73.5</v>
      </c>
    </row>
    <row r="20" spans="1:29" x14ac:dyDescent="0.4">
      <c r="A20" s="178" t="s">
        <v>12</v>
      </c>
      <c r="B20" s="6" t="s">
        <v>10</v>
      </c>
      <c r="C20" s="7"/>
      <c r="D20" s="96" t="s">
        <v>37</v>
      </c>
      <c r="E20" s="60"/>
      <c r="F20" s="35" t="s">
        <v>39</v>
      </c>
      <c r="G20" s="99"/>
      <c r="H20" s="100"/>
      <c r="I20" s="35" t="s">
        <v>39</v>
      </c>
      <c r="J20" s="109">
        <f>'7번'!I21</f>
        <v>0</v>
      </c>
      <c r="K20" s="109"/>
      <c r="L20" s="109">
        <f>'7번'!J21</f>
        <v>0</v>
      </c>
      <c r="M20" s="109"/>
      <c r="N20" s="109"/>
      <c r="O20" s="109"/>
      <c r="P20" s="109"/>
      <c r="Q20" s="109"/>
      <c r="R20" s="109">
        <f t="shared" si="0"/>
        <v>0</v>
      </c>
      <c r="S20" s="109"/>
      <c r="T20" s="109">
        <v>1</v>
      </c>
      <c r="U20" s="109"/>
      <c r="V20" s="79">
        <f>'7번'!K21</f>
        <v>0</v>
      </c>
      <c r="W20" s="79">
        <f>'7번'!L21</f>
        <v>0</v>
      </c>
      <c r="X20" s="109">
        <f t="shared" si="1"/>
        <v>0</v>
      </c>
      <c r="Y20" s="109"/>
      <c r="Z20" s="79"/>
      <c r="AA20" s="94"/>
      <c r="AB20" s="3">
        <f>'7번'!N21</f>
        <v>0</v>
      </c>
      <c r="AC20" s="3">
        <f t="shared" si="2"/>
        <v>73.5</v>
      </c>
    </row>
    <row r="21" spans="1:29" x14ac:dyDescent="0.4">
      <c r="A21" s="179"/>
      <c r="B21" s="6" t="s">
        <v>11</v>
      </c>
      <c r="C21" s="7"/>
      <c r="D21" s="96" t="s">
        <v>37</v>
      </c>
      <c r="E21" s="12"/>
      <c r="F21" s="36" t="s">
        <v>39</v>
      </c>
      <c r="G21" s="105"/>
      <c r="H21" s="106"/>
      <c r="I21" s="36" t="s">
        <v>39</v>
      </c>
      <c r="J21" s="109">
        <f>'7번'!I22</f>
        <v>0</v>
      </c>
      <c r="K21" s="109"/>
      <c r="L21" s="109">
        <f>'7번'!J22</f>
        <v>0</v>
      </c>
      <c r="M21" s="109"/>
      <c r="N21" s="109"/>
      <c r="O21" s="109"/>
      <c r="P21" s="109"/>
      <c r="Q21" s="109"/>
      <c r="R21" s="109">
        <f t="shared" si="0"/>
        <v>0</v>
      </c>
      <c r="S21" s="109"/>
      <c r="T21" s="109">
        <v>1</v>
      </c>
      <c r="U21" s="109"/>
      <c r="V21" s="79">
        <f>'7번'!K22</f>
        <v>0</v>
      </c>
      <c r="W21" s="79">
        <f>'7번'!L22</f>
        <v>0</v>
      </c>
      <c r="X21" s="109">
        <f t="shared" si="1"/>
        <v>0</v>
      </c>
      <c r="Y21" s="109"/>
      <c r="Z21" s="79"/>
      <c r="AA21" s="94"/>
      <c r="AB21" s="3">
        <f>'7번'!N22</f>
        <v>0</v>
      </c>
      <c r="AC21" s="3">
        <f t="shared" si="2"/>
        <v>73.5</v>
      </c>
    </row>
    <row r="22" spans="1:29" x14ac:dyDescent="0.4">
      <c r="A22" s="180"/>
      <c r="B22" s="60" t="s">
        <v>13</v>
      </c>
      <c r="C22" s="61"/>
      <c r="D22" s="41" t="s">
        <v>36</v>
      </c>
      <c r="E22" s="6"/>
      <c r="F22" s="37"/>
      <c r="G22" s="120"/>
      <c r="H22" s="111"/>
      <c r="I22" s="37"/>
      <c r="J22" s="109">
        <f>'7번'!I23</f>
        <v>0</v>
      </c>
      <c r="K22" s="109"/>
      <c r="L22" s="109" t="str">
        <f>'7번'!J23</f>
        <v>유방동시2매(Standard)</v>
      </c>
      <c r="M22" s="109"/>
      <c r="N22" s="109"/>
      <c r="O22" s="109"/>
      <c r="P22" s="109"/>
      <c r="Q22" s="109"/>
      <c r="R22" s="109">
        <f t="shared" si="0"/>
        <v>0</v>
      </c>
      <c r="S22" s="109"/>
      <c r="T22" s="109">
        <v>1</v>
      </c>
      <c r="U22" s="109"/>
      <c r="V22" s="79">
        <f>'7번'!K23</f>
        <v>0</v>
      </c>
      <c r="W22" s="79">
        <f>'7번'!L23</f>
        <v>0</v>
      </c>
      <c r="X22" s="109">
        <f t="shared" si="1"/>
        <v>0</v>
      </c>
      <c r="Y22" s="109"/>
      <c r="Z22" s="79"/>
      <c r="AA22" s="94"/>
      <c r="AB22" s="3">
        <f>'7번'!N23</f>
        <v>0</v>
      </c>
      <c r="AC22" s="3">
        <f t="shared" si="2"/>
        <v>73.5</v>
      </c>
    </row>
    <row r="23" spans="1:29" x14ac:dyDescent="0.4">
      <c r="A23" s="178" t="s">
        <v>19</v>
      </c>
      <c r="B23" s="2" t="s">
        <v>68</v>
      </c>
      <c r="C23" s="61"/>
      <c r="D23" s="41" t="s">
        <v>35</v>
      </c>
      <c r="E23" s="60"/>
      <c r="F23" s="35" t="s">
        <v>39</v>
      </c>
      <c r="G23" s="99"/>
      <c r="H23" s="100"/>
      <c r="I23" s="35" t="s">
        <v>39</v>
      </c>
      <c r="J23" s="109" t="str">
        <f>'7번'!I24</f>
        <v>G4604</v>
      </c>
      <c r="K23" s="109"/>
      <c r="L23" s="109" t="str">
        <f>'7번'!J24</f>
        <v>방사선단순영상(요천추 4매)</v>
      </c>
      <c r="M23" s="109"/>
      <c r="N23" s="109"/>
      <c r="O23" s="109"/>
      <c r="P23" s="109"/>
      <c r="Q23" s="109"/>
      <c r="R23" s="109">
        <f t="shared" si="0"/>
        <v>10293</v>
      </c>
      <c r="S23" s="109"/>
      <c r="T23" s="109">
        <v>1</v>
      </c>
      <c r="U23" s="109"/>
      <c r="V23" s="79">
        <f>'7번'!K24</f>
        <v>1</v>
      </c>
      <c r="W23" s="79">
        <f>'7번'!L24</f>
        <v>1</v>
      </c>
      <c r="X23" s="109">
        <f t="shared" si="1"/>
        <v>10293</v>
      </c>
      <c r="Y23" s="109"/>
      <c r="Z23" s="79"/>
      <c r="AA23" s="94"/>
      <c r="AB23" s="3">
        <f>'7번'!N24</f>
        <v>140.04</v>
      </c>
      <c r="AC23" s="3">
        <f t="shared" si="2"/>
        <v>73.5</v>
      </c>
    </row>
    <row r="24" spans="1:29" x14ac:dyDescent="0.4">
      <c r="A24" s="179"/>
      <c r="B24" s="10" t="s">
        <v>14</v>
      </c>
      <c r="C24" s="11"/>
      <c r="D24" s="42" t="s">
        <v>35</v>
      </c>
      <c r="E24" s="10"/>
      <c r="F24" s="38" t="s">
        <v>39</v>
      </c>
      <c r="G24" s="102"/>
      <c r="H24" s="103"/>
      <c r="I24" s="38" t="s">
        <v>39</v>
      </c>
      <c r="J24" s="109">
        <f>'7번'!I25</f>
        <v>0</v>
      </c>
      <c r="K24" s="109"/>
      <c r="L24" s="109" t="str">
        <f>'7번'!J25</f>
        <v>골밀도 검사</v>
      </c>
      <c r="M24" s="109"/>
      <c r="N24" s="109"/>
      <c r="O24" s="109"/>
      <c r="P24" s="109"/>
      <c r="Q24" s="109"/>
      <c r="R24" s="109">
        <f t="shared" si="0"/>
        <v>0</v>
      </c>
      <c r="S24" s="109"/>
      <c r="T24" s="109">
        <v>1</v>
      </c>
      <c r="U24" s="109"/>
      <c r="V24" s="79">
        <f>'7번'!K25</f>
        <v>0</v>
      </c>
      <c r="W24" s="79">
        <f>'7번'!L25</f>
        <v>0</v>
      </c>
      <c r="X24" s="109">
        <f t="shared" si="1"/>
        <v>0</v>
      </c>
      <c r="Y24" s="109"/>
      <c r="Z24" s="79"/>
      <c r="AA24" s="94"/>
      <c r="AB24" s="3">
        <f>'7번'!N25</f>
        <v>0</v>
      </c>
      <c r="AC24" s="3">
        <f t="shared" si="2"/>
        <v>73.5</v>
      </c>
    </row>
    <row r="25" spans="1:29" x14ac:dyDescent="0.4">
      <c r="A25" s="179"/>
      <c r="B25" s="10" t="s">
        <v>16</v>
      </c>
      <c r="C25" s="11"/>
      <c r="D25" s="42" t="s">
        <v>36</v>
      </c>
      <c r="E25" s="10"/>
      <c r="F25" s="38" t="s">
        <v>39</v>
      </c>
      <c r="G25" s="102"/>
      <c r="H25" s="103"/>
      <c r="I25" s="38" t="s">
        <v>39</v>
      </c>
      <c r="J25" s="109" t="str">
        <f>'7번'!I26</f>
        <v>G4104</v>
      </c>
      <c r="K25" s="109"/>
      <c r="L25" s="109" t="str">
        <f>'7번'!J26</f>
        <v>방사선단순영상(경추 4매)</v>
      </c>
      <c r="M25" s="109"/>
      <c r="N25" s="109"/>
      <c r="O25" s="109"/>
      <c r="P25" s="109"/>
      <c r="Q25" s="109"/>
      <c r="R25" s="109">
        <f t="shared" si="0"/>
        <v>10291</v>
      </c>
      <c r="S25" s="109"/>
      <c r="T25" s="109">
        <v>1</v>
      </c>
      <c r="U25" s="109"/>
      <c r="V25" s="79">
        <f>'7번'!K26</f>
        <v>1</v>
      </c>
      <c r="W25" s="79">
        <f>'7번'!L26</f>
        <v>1</v>
      </c>
      <c r="X25" s="109">
        <f t="shared" si="1"/>
        <v>10291</v>
      </c>
      <c r="Y25" s="109"/>
      <c r="Z25" s="79"/>
      <c r="AA25" s="94"/>
      <c r="AB25" s="3">
        <f>'7번'!N26</f>
        <v>140.02000000000001</v>
      </c>
      <c r="AC25" s="3">
        <f t="shared" si="2"/>
        <v>73.5</v>
      </c>
    </row>
    <row r="26" spans="1:29" x14ac:dyDescent="0.4">
      <c r="A26" s="179"/>
      <c r="B26" s="10" t="s">
        <v>15</v>
      </c>
      <c r="C26" s="11"/>
      <c r="D26" s="42" t="s">
        <v>36</v>
      </c>
      <c r="E26" s="10"/>
      <c r="F26" s="38" t="s">
        <v>39</v>
      </c>
      <c r="G26" s="102"/>
      <c r="H26" s="103"/>
      <c r="I26" s="38" t="s">
        <v>39</v>
      </c>
      <c r="J26" s="109" t="str">
        <f>'7번'!I27</f>
        <v>GB024</v>
      </c>
      <c r="K26" s="109"/>
      <c r="L26" s="109" t="str">
        <f>'7번'!J27</f>
        <v>Full PACS(종합,4매)</v>
      </c>
      <c r="M26" s="109"/>
      <c r="N26" s="109"/>
      <c r="O26" s="109"/>
      <c r="P26" s="109"/>
      <c r="Q26" s="109"/>
      <c r="R26" s="109">
        <f t="shared" si="0"/>
        <v>2639</v>
      </c>
      <c r="S26" s="109"/>
      <c r="T26" s="109">
        <v>1</v>
      </c>
      <c r="U26" s="109"/>
      <c r="V26" s="79">
        <f>'7번'!K27</f>
        <v>2</v>
      </c>
      <c r="W26" s="79">
        <f>'7번'!L27</f>
        <v>1</v>
      </c>
      <c r="X26" s="109">
        <f t="shared" si="1"/>
        <v>5278</v>
      </c>
      <c r="Y26" s="109"/>
      <c r="Z26" s="79"/>
      <c r="AA26" s="94"/>
      <c r="AB26" s="3">
        <f>'7번'!N27</f>
        <v>35.9</v>
      </c>
      <c r="AC26" s="3">
        <f t="shared" si="2"/>
        <v>73.5</v>
      </c>
    </row>
    <row r="27" spans="1:29" x14ac:dyDescent="0.4">
      <c r="A27" s="179"/>
      <c r="B27" s="10" t="s">
        <v>17</v>
      </c>
      <c r="C27" s="11"/>
      <c r="D27" s="42"/>
      <c r="E27" s="10"/>
      <c r="F27" s="38" t="s">
        <v>39</v>
      </c>
      <c r="G27" s="102"/>
      <c r="H27" s="103"/>
      <c r="I27" s="38"/>
      <c r="J27" s="109"/>
      <c r="K27" s="109"/>
      <c r="L27" s="109">
        <f>'7번'!J28</f>
        <v>0</v>
      </c>
      <c r="M27" s="109"/>
      <c r="N27" s="109"/>
      <c r="O27" s="109"/>
      <c r="P27" s="109"/>
      <c r="Q27" s="109"/>
      <c r="R27" s="109">
        <f t="shared" si="0"/>
        <v>0</v>
      </c>
      <c r="S27" s="109"/>
      <c r="T27" s="109">
        <v>1</v>
      </c>
      <c r="U27" s="109"/>
      <c r="V27" s="79">
        <f>'7번'!K28</f>
        <v>0</v>
      </c>
      <c r="W27" s="79">
        <f>'7번'!L28</f>
        <v>0</v>
      </c>
      <c r="X27" s="109">
        <f t="shared" si="1"/>
        <v>0</v>
      </c>
      <c r="Y27" s="109"/>
      <c r="Z27" s="79"/>
      <c r="AA27" s="94"/>
      <c r="AB27" s="3">
        <f>'7번'!N28</f>
        <v>0</v>
      </c>
      <c r="AC27" s="3">
        <f t="shared" si="2"/>
        <v>73.5</v>
      </c>
    </row>
    <row r="28" spans="1:29" x14ac:dyDescent="0.4">
      <c r="A28" s="180"/>
      <c r="B28" s="12" t="s">
        <v>18</v>
      </c>
      <c r="C28" s="13"/>
      <c r="D28" s="39" t="s">
        <v>36</v>
      </c>
      <c r="E28" s="12"/>
      <c r="F28" s="36" t="s">
        <v>39</v>
      </c>
      <c r="G28" s="105"/>
      <c r="H28" s="106"/>
      <c r="I28" s="36" t="s">
        <v>39</v>
      </c>
      <c r="J28" s="109"/>
      <c r="K28" s="109"/>
      <c r="L28" s="109">
        <f>'7번'!J29</f>
        <v>0</v>
      </c>
      <c r="M28" s="109"/>
      <c r="N28" s="109"/>
      <c r="O28" s="109"/>
      <c r="P28" s="109"/>
      <c r="Q28" s="109"/>
      <c r="R28" s="109">
        <f t="shared" si="0"/>
        <v>0</v>
      </c>
      <c r="S28" s="109"/>
      <c r="T28" s="109">
        <v>1</v>
      </c>
      <c r="U28" s="109"/>
      <c r="V28" s="79">
        <f>'7번'!K29</f>
        <v>0</v>
      </c>
      <c r="W28" s="79">
        <f>'7번'!L29</f>
        <v>0</v>
      </c>
      <c r="X28" s="109">
        <f t="shared" si="1"/>
        <v>0</v>
      </c>
      <c r="Y28" s="109"/>
      <c r="Z28" s="79"/>
      <c r="AA28" s="94"/>
      <c r="AB28" s="3">
        <f>'7번'!N29</f>
        <v>0</v>
      </c>
      <c r="AC28" s="3">
        <f t="shared" si="2"/>
        <v>73.5</v>
      </c>
    </row>
    <row r="29" spans="1:29" x14ac:dyDescent="0.4">
      <c r="A29" s="15" t="s">
        <v>20</v>
      </c>
      <c r="B29" s="93" t="s">
        <v>72</v>
      </c>
      <c r="C29" s="7"/>
      <c r="D29" s="40" t="s">
        <v>36</v>
      </c>
      <c r="E29" s="60"/>
      <c r="F29" s="35" t="s">
        <v>39</v>
      </c>
      <c r="G29" s="99"/>
      <c r="H29" s="100"/>
      <c r="I29" s="35" t="s">
        <v>39</v>
      </c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79"/>
      <c r="W29" s="79"/>
      <c r="X29" s="109">
        <f t="shared" si="1"/>
        <v>0</v>
      </c>
      <c r="Y29" s="109"/>
      <c r="Z29" s="79"/>
      <c r="AA29" s="94"/>
      <c r="AC29" s="3">
        <f t="shared" si="2"/>
        <v>73.5</v>
      </c>
    </row>
    <row r="30" spans="1:29" x14ac:dyDescent="0.4">
      <c r="A30" s="17" t="s">
        <v>21</v>
      </c>
      <c r="B30" s="6" t="s">
        <v>72</v>
      </c>
      <c r="C30" s="7"/>
      <c r="D30" s="40" t="s">
        <v>38</v>
      </c>
      <c r="E30" s="10"/>
      <c r="F30" s="38" t="s">
        <v>39</v>
      </c>
      <c r="G30" s="183"/>
      <c r="H30" s="103"/>
      <c r="I30" s="38" t="s">
        <v>39</v>
      </c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79"/>
      <c r="W30" s="79"/>
      <c r="X30" s="109">
        <f t="shared" si="1"/>
        <v>0</v>
      </c>
      <c r="Y30" s="109"/>
      <c r="Z30" s="79"/>
      <c r="AA30" s="94"/>
      <c r="AC30" s="3">
        <f t="shared" si="2"/>
        <v>73.5</v>
      </c>
    </row>
    <row r="31" spans="1:29" x14ac:dyDescent="0.4">
      <c r="A31" s="18" t="s">
        <v>22</v>
      </c>
      <c r="B31" s="6" t="s">
        <v>72</v>
      </c>
      <c r="C31" s="7"/>
      <c r="D31" s="40" t="s">
        <v>38</v>
      </c>
      <c r="E31" s="12"/>
      <c r="F31" s="36" t="s">
        <v>39</v>
      </c>
      <c r="G31" s="105"/>
      <c r="H31" s="106"/>
      <c r="I31" s="36" t="s">
        <v>39</v>
      </c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79"/>
      <c r="W31" s="79"/>
      <c r="X31" s="109">
        <f t="shared" si="1"/>
        <v>0</v>
      </c>
      <c r="Y31" s="109"/>
      <c r="Z31" s="79"/>
      <c r="AA31" s="94"/>
      <c r="AC31" s="3">
        <f t="shared" si="2"/>
        <v>73.5</v>
      </c>
    </row>
    <row r="32" spans="1:29" x14ac:dyDescent="0.4">
      <c r="A32" s="181" t="s">
        <v>23</v>
      </c>
      <c r="B32" s="77" t="s">
        <v>25</v>
      </c>
      <c r="C32" s="61"/>
      <c r="D32" s="41" t="s">
        <v>38</v>
      </c>
      <c r="E32" s="52"/>
      <c r="F32" s="35" t="s">
        <v>39</v>
      </c>
      <c r="G32" s="204"/>
      <c r="H32" s="126"/>
      <c r="I32" s="35" t="s">
        <v>39</v>
      </c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79"/>
      <c r="W32" s="79"/>
      <c r="X32" s="109">
        <f t="shared" si="1"/>
        <v>0</v>
      </c>
      <c r="Y32" s="109"/>
      <c r="Z32" s="79"/>
      <c r="AA32" s="94"/>
      <c r="AC32" s="3">
        <f t="shared" si="2"/>
        <v>73.5</v>
      </c>
    </row>
    <row r="33" spans="1:29" x14ac:dyDescent="0.4">
      <c r="A33" s="182"/>
      <c r="B33" s="12" t="s">
        <v>26</v>
      </c>
      <c r="C33" s="13"/>
      <c r="D33" s="39" t="s">
        <v>36</v>
      </c>
      <c r="E33" s="12"/>
      <c r="F33" s="36" t="s">
        <v>39</v>
      </c>
      <c r="G33" s="105"/>
      <c r="H33" s="106"/>
      <c r="I33" s="36" t="s">
        <v>39</v>
      </c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79"/>
      <c r="W33" s="79"/>
      <c r="X33" s="109">
        <f t="shared" si="1"/>
        <v>0</v>
      </c>
      <c r="Y33" s="109"/>
      <c r="Z33" s="79"/>
      <c r="AA33" s="94"/>
      <c r="AC33" s="3">
        <f t="shared" si="2"/>
        <v>73.5</v>
      </c>
    </row>
    <row r="34" spans="1:29" x14ac:dyDescent="0.4">
      <c r="A34" s="151" t="s">
        <v>24</v>
      </c>
      <c r="B34" s="60" t="s">
        <v>27</v>
      </c>
      <c r="C34" s="61"/>
      <c r="D34" s="41" t="s">
        <v>38</v>
      </c>
      <c r="E34" s="60"/>
      <c r="F34" s="35" t="s">
        <v>39</v>
      </c>
      <c r="G34" s="99"/>
      <c r="H34" s="100"/>
      <c r="I34" s="35" t="s">
        <v>39</v>
      </c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79"/>
      <c r="W34" s="79"/>
      <c r="X34" s="109">
        <f t="shared" si="1"/>
        <v>0</v>
      </c>
      <c r="Y34" s="109"/>
      <c r="Z34" s="79"/>
      <c r="AA34" s="94"/>
      <c r="AC34" s="3">
        <f t="shared" si="2"/>
        <v>73.5</v>
      </c>
    </row>
    <row r="35" spans="1:29" x14ac:dyDescent="0.4">
      <c r="A35" s="152"/>
      <c r="B35" s="71" t="s">
        <v>28</v>
      </c>
      <c r="C35" s="11"/>
      <c r="D35" s="42"/>
      <c r="E35" s="10"/>
      <c r="F35" s="38" t="s">
        <v>39</v>
      </c>
      <c r="G35" s="102"/>
      <c r="H35" s="103"/>
      <c r="I35" s="38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79"/>
      <c r="W35" s="79"/>
      <c r="X35" s="109">
        <f t="shared" si="1"/>
        <v>0</v>
      </c>
      <c r="Y35" s="109"/>
      <c r="Z35" s="79"/>
      <c r="AA35" s="94"/>
      <c r="AC35" s="3">
        <f t="shared" si="2"/>
        <v>73.5</v>
      </c>
    </row>
    <row r="36" spans="1:29" x14ac:dyDescent="0.4">
      <c r="A36" s="153"/>
      <c r="B36" s="10" t="s">
        <v>29</v>
      </c>
      <c r="C36" s="11"/>
      <c r="D36" s="42" t="s">
        <v>38</v>
      </c>
      <c r="E36" s="12"/>
      <c r="F36" s="36" t="s">
        <v>39</v>
      </c>
      <c r="G36" s="105"/>
      <c r="H36" s="106"/>
      <c r="I36" s="36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79"/>
      <c r="W36" s="79"/>
      <c r="X36" s="109">
        <f t="shared" si="1"/>
        <v>0</v>
      </c>
      <c r="Y36" s="109"/>
      <c r="Z36" s="79"/>
      <c r="AA36" s="94"/>
      <c r="AC36" s="3">
        <f t="shared" si="2"/>
        <v>73.5</v>
      </c>
    </row>
    <row r="37" spans="1:29" x14ac:dyDescent="0.4">
      <c r="A37" s="154" t="s">
        <v>76</v>
      </c>
      <c r="B37" s="60" t="s">
        <v>30</v>
      </c>
      <c r="C37" s="61">
        <v>2</v>
      </c>
      <c r="D37" s="41" t="s">
        <v>38</v>
      </c>
      <c r="E37" s="52">
        <f>X26</f>
        <v>5278</v>
      </c>
      <c r="F37" s="35" t="s">
        <v>39</v>
      </c>
      <c r="G37" s="226">
        <f>X23+X25</f>
        <v>20584</v>
      </c>
      <c r="H37" s="100"/>
      <c r="I37" s="35" t="s">
        <v>39</v>
      </c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79"/>
      <c r="W37" s="79"/>
      <c r="X37" s="109">
        <f t="shared" si="1"/>
        <v>0</v>
      </c>
      <c r="Y37" s="109"/>
      <c r="Z37" s="79"/>
      <c r="AA37" s="94"/>
      <c r="AC37" s="3">
        <f t="shared" si="2"/>
        <v>73.5</v>
      </c>
    </row>
    <row r="38" spans="1:29" x14ac:dyDescent="0.4">
      <c r="A38" s="155"/>
      <c r="B38" s="12" t="s">
        <v>31</v>
      </c>
      <c r="C38" s="13"/>
      <c r="D38" s="39" t="s">
        <v>38</v>
      </c>
      <c r="E38" s="12"/>
      <c r="F38" s="36" t="s">
        <v>39</v>
      </c>
      <c r="G38" s="105"/>
      <c r="H38" s="106"/>
      <c r="I38" s="36" t="s">
        <v>39</v>
      </c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79"/>
      <c r="W38" s="79"/>
      <c r="X38" s="109">
        <f t="shared" si="1"/>
        <v>0</v>
      </c>
      <c r="Y38" s="109"/>
      <c r="Z38" s="79"/>
      <c r="AA38" s="94"/>
      <c r="AC38" s="3">
        <f t="shared" si="2"/>
        <v>73.5</v>
      </c>
    </row>
    <row r="39" spans="1:29" x14ac:dyDescent="0.4">
      <c r="A39" s="175" t="s">
        <v>81</v>
      </c>
      <c r="B39" s="6" t="s">
        <v>33</v>
      </c>
      <c r="C39" s="7"/>
      <c r="D39" s="40" t="s">
        <v>36</v>
      </c>
      <c r="E39" s="6"/>
      <c r="F39" s="37" t="s">
        <v>39</v>
      </c>
      <c r="G39" s="110"/>
      <c r="H39" s="111"/>
      <c r="I39" s="37" t="s">
        <v>39</v>
      </c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79"/>
      <c r="W39" s="79"/>
      <c r="X39" s="109">
        <f t="shared" si="1"/>
        <v>0</v>
      </c>
      <c r="Y39" s="109"/>
      <c r="Z39" s="79"/>
      <c r="AA39" s="94"/>
      <c r="AC39" s="3">
        <f t="shared" si="2"/>
        <v>73.5</v>
      </c>
    </row>
    <row r="40" spans="1:29" x14ac:dyDescent="0.4">
      <c r="A40" s="176"/>
      <c r="B40" s="6" t="s">
        <v>79</v>
      </c>
      <c r="C40" s="7"/>
      <c r="D40" s="40" t="s">
        <v>36</v>
      </c>
      <c r="E40" s="6"/>
      <c r="F40" s="37" t="s">
        <v>39</v>
      </c>
      <c r="G40" s="110"/>
      <c r="H40" s="111"/>
      <c r="I40" s="37" t="s">
        <v>39</v>
      </c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79"/>
      <c r="W40" s="79"/>
      <c r="X40" s="109">
        <f t="shared" si="1"/>
        <v>0</v>
      </c>
      <c r="Y40" s="109"/>
      <c r="Z40" s="79"/>
      <c r="AA40" s="94"/>
      <c r="AC40" s="3">
        <f t="shared" si="2"/>
        <v>73.5</v>
      </c>
    </row>
    <row r="41" spans="1:29" x14ac:dyDescent="0.4">
      <c r="A41" s="177"/>
      <c r="B41" s="60" t="s">
        <v>80</v>
      </c>
      <c r="C41" s="61"/>
      <c r="D41" s="41" t="s">
        <v>36</v>
      </c>
      <c r="E41" s="60"/>
      <c r="F41" s="35" t="s">
        <v>39</v>
      </c>
      <c r="G41" s="99"/>
      <c r="H41" s="100"/>
      <c r="I41" s="35" t="s">
        <v>39</v>
      </c>
      <c r="J41" s="109"/>
      <c r="K41" s="109"/>
      <c r="L41" s="109"/>
      <c r="M41" s="109"/>
      <c r="N41" s="109"/>
      <c r="O41" s="109"/>
      <c r="P41" s="109"/>
      <c r="Q41" s="109"/>
      <c r="R41" s="109">
        <f t="shared" si="0"/>
        <v>0</v>
      </c>
      <c r="S41" s="109"/>
      <c r="T41" s="109">
        <v>1</v>
      </c>
      <c r="U41" s="109"/>
      <c r="V41" s="79"/>
      <c r="W41" s="79"/>
      <c r="X41" s="109">
        <f t="shared" si="1"/>
        <v>0</v>
      </c>
      <c r="Y41" s="109"/>
      <c r="Z41" s="79"/>
      <c r="AA41" s="94"/>
      <c r="AC41" s="3">
        <f t="shared" si="2"/>
        <v>73.5</v>
      </c>
    </row>
    <row r="42" spans="1:29" x14ac:dyDescent="0.4">
      <c r="A42" s="114" t="s">
        <v>144</v>
      </c>
      <c r="B42" s="60" t="s">
        <v>145</v>
      </c>
      <c r="C42" s="61"/>
      <c r="D42" s="43" t="s">
        <v>116</v>
      </c>
      <c r="E42" s="60"/>
      <c r="F42" s="35" t="s">
        <v>39</v>
      </c>
      <c r="G42" s="99"/>
      <c r="H42" s="100"/>
      <c r="I42" s="35"/>
      <c r="J42" s="109"/>
      <c r="K42" s="109"/>
      <c r="L42" s="109"/>
      <c r="M42" s="109"/>
      <c r="N42" s="109"/>
      <c r="O42" s="109"/>
      <c r="P42" s="109"/>
      <c r="Q42" s="109"/>
      <c r="R42" s="109">
        <f t="shared" si="0"/>
        <v>0</v>
      </c>
      <c r="S42" s="109"/>
      <c r="T42" s="109">
        <v>1</v>
      </c>
      <c r="U42" s="109"/>
      <c r="V42" s="79"/>
      <c r="W42" s="79"/>
      <c r="X42" s="109">
        <f t="shared" si="1"/>
        <v>0</v>
      </c>
      <c r="Y42" s="109"/>
      <c r="Z42" s="79"/>
      <c r="AA42" s="94"/>
      <c r="AC42" s="3">
        <f t="shared" si="2"/>
        <v>73.5</v>
      </c>
    </row>
    <row r="43" spans="1:29" x14ac:dyDescent="0.4">
      <c r="A43" s="115"/>
      <c r="B43" s="60" t="s">
        <v>146</v>
      </c>
      <c r="C43" s="61"/>
      <c r="D43" s="43"/>
      <c r="E43" s="60"/>
      <c r="F43" s="35"/>
      <c r="G43" s="120"/>
      <c r="H43" s="111"/>
      <c r="I43" s="35"/>
      <c r="J43" s="109"/>
      <c r="K43" s="109"/>
      <c r="L43" s="109"/>
      <c r="M43" s="109"/>
      <c r="N43" s="109"/>
      <c r="O43" s="109"/>
      <c r="P43" s="109"/>
      <c r="Q43" s="109"/>
      <c r="R43" s="109">
        <f t="shared" si="0"/>
        <v>0</v>
      </c>
      <c r="S43" s="109"/>
      <c r="T43" s="109">
        <v>1</v>
      </c>
      <c r="U43" s="109"/>
      <c r="V43" s="79"/>
      <c r="W43" s="79"/>
      <c r="X43" s="109">
        <f t="shared" si="1"/>
        <v>0</v>
      </c>
      <c r="Y43" s="109"/>
      <c r="Z43" s="79"/>
      <c r="AA43" s="94"/>
      <c r="AC43" s="3">
        <f t="shared" si="2"/>
        <v>73.5</v>
      </c>
    </row>
    <row r="44" spans="1:29" x14ac:dyDescent="0.4">
      <c r="A44" s="116" t="s">
        <v>147</v>
      </c>
      <c r="B44" s="72" t="s">
        <v>82</v>
      </c>
      <c r="C44" s="73"/>
      <c r="D44" s="74"/>
      <c r="E44" s="72"/>
      <c r="F44" s="75" t="s">
        <v>39</v>
      </c>
      <c r="G44" s="118"/>
      <c r="H44" s="119"/>
      <c r="I44" s="75" t="s">
        <v>39</v>
      </c>
      <c r="J44" s="109"/>
      <c r="K44" s="109"/>
      <c r="L44" s="109"/>
      <c r="M44" s="109"/>
      <c r="N44" s="109"/>
      <c r="O44" s="109"/>
      <c r="P44" s="109"/>
      <c r="Q44" s="109"/>
      <c r="R44" s="109">
        <f t="shared" si="0"/>
        <v>0</v>
      </c>
      <c r="S44" s="109"/>
      <c r="T44" s="109">
        <v>1</v>
      </c>
      <c r="U44" s="109"/>
      <c r="V44" s="79"/>
      <c r="W44" s="79"/>
      <c r="X44" s="109">
        <f t="shared" si="1"/>
        <v>0</v>
      </c>
      <c r="Y44" s="109"/>
      <c r="Z44" s="79"/>
      <c r="AA44" s="94"/>
      <c r="AC44" s="3">
        <f t="shared" si="2"/>
        <v>73.5</v>
      </c>
    </row>
    <row r="45" spans="1:29" x14ac:dyDescent="0.4">
      <c r="A45" s="117"/>
      <c r="B45" s="72" t="s">
        <v>83</v>
      </c>
      <c r="C45" s="73"/>
      <c r="D45" s="74"/>
      <c r="E45" s="72"/>
      <c r="F45" s="75" t="s">
        <v>39</v>
      </c>
      <c r="G45" s="118"/>
      <c r="H45" s="119"/>
      <c r="I45" s="75" t="s">
        <v>39</v>
      </c>
      <c r="J45" s="109"/>
      <c r="K45" s="109"/>
      <c r="L45" s="109"/>
      <c r="M45" s="109"/>
      <c r="N45" s="109"/>
      <c r="O45" s="109"/>
      <c r="P45" s="109"/>
      <c r="Q45" s="109"/>
      <c r="R45" s="109">
        <f t="shared" si="0"/>
        <v>0</v>
      </c>
      <c r="S45" s="109"/>
      <c r="T45" s="109">
        <v>1</v>
      </c>
      <c r="U45" s="109"/>
      <c r="V45" s="79"/>
      <c r="W45" s="79"/>
      <c r="X45" s="109">
        <f t="shared" si="1"/>
        <v>0</v>
      </c>
      <c r="Y45" s="109"/>
      <c r="Z45" s="79"/>
      <c r="AA45" s="94"/>
      <c r="AC45" s="3">
        <f t="shared" si="2"/>
        <v>73.5</v>
      </c>
    </row>
    <row r="46" spans="1:29" x14ac:dyDescent="0.4">
      <c r="A46" s="117"/>
      <c r="B46" s="72" t="s">
        <v>84</v>
      </c>
      <c r="C46" s="73"/>
      <c r="D46" s="74"/>
      <c r="E46" s="72"/>
      <c r="F46" s="76" t="s">
        <v>39</v>
      </c>
      <c r="G46" s="118"/>
      <c r="H46" s="119"/>
      <c r="I46" s="76" t="s">
        <v>39</v>
      </c>
      <c r="J46" s="109"/>
      <c r="K46" s="109"/>
      <c r="L46" s="109"/>
      <c r="M46" s="109"/>
      <c r="N46" s="109"/>
      <c r="O46" s="109"/>
      <c r="P46" s="109"/>
      <c r="Q46" s="109"/>
      <c r="R46" s="109">
        <f t="shared" si="0"/>
        <v>0</v>
      </c>
      <c r="S46" s="109"/>
      <c r="T46" s="109">
        <v>1</v>
      </c>
      <c r="U46" s="109"/>
      <c r="V46" s="79"/>
      <c r="W46" s="79"/>
      <c r="X46" s="109">
        <f t="shared" si="1"/>
        <v>0</v>
      </c>
      <c r="Y46" s="109"/>
      <c r="Z46" s="79"/>
      <c r="AA46" s="94"/>
      <c r="AC46" s="3">
        <f t="shared" si="2"/>
        <v>73.5</v>
      </c>
    </row>
    <row r="47" spans="1:29" x14ac:dyDescent="0.4">
      <c r="A47" s="116" t="s">
        <v>148</v>
      </c>
      <c r="B47" s="72" t="s">
        <v>82</v>
      </c>
      <c r="C47" s="73"/>
      <c r="D47" s="74"/>
      <c r="E47" s="72"/>
      <c r="F47" s="75" t="s">
        <v>39</v>
      </c>
      <c r="G47" s="118"/>
      <c r="H47" s="119"/>
      <c r="I47" s="75" t="s">
        <v>39</v>
      </c>
      <c r="J47" s="109"/>
      <c r="K47" s="109"/>
      <c r="L47" s="109"/>
      <c r="M47" s="109"/>
      <c r="N47" s="109"/>
      <c r="O47" s="109"/>
      <c r="P47" s="109"/>
      <c r="Q47" s="109"/>
      <c r="R47" s="109">
        <f t="shared" si="0"/>
        <v>0</v>
      </c>
      <c r="S47" s="109"/>
      <c r="T47" s="109">
        <v>1</v>
      </c>
      <c r="U47" s="109"/>
      <c r="V47" s="79"/>
      <c r="W47" s="79"/>
      <c r="X47" s="109">
        <f t="shared" si="1"/>
        <v>0</v>
      </c>
      <c r="Y47" s="109"/>
      <c r="Z47" s="79"/>
      <c r="AA47" s="94"/>
      <c r="AC47" s="3">
        <f t="shared" si="2"/>
        <v>73.5</v>
      </c>
    </row>
    <row r="48" spans="1:29" x14ac:dyDescent="0.4">
      <c r="A48" s="117"/>
      <c r="B48" s="72" t="s">
        <v>83</v>
      </c>
      <c r="C48" s="73"/>
      <c r="D48" s="74"/>
      <c r="E48" s="72"/>
      <c r="F48" s="75" t="s">
        <v>39</v>
      </c>
      <c r="G48" s="118"/>
      <c r="H48" s="119"/>
      <c r="I48" s="75" t="s">
        <v>39</v>
      </c>
      <c r="J48" s="109"/>
      <c r="K48" s="109"/>
      <c r="L48" s="109"/>
      <c r="M48" s="109"/>
      <c r="N48" s="109"/>
      <c r="O48" s="109"/>
      <c r="P48" s="109"/>
      <c r="Q48" s="109"/>
      <c r="R48" s="109">
        <f t="shared" si="0"/>
        <v>0</v>
      </c>
      <c r="S48" s="109"/>
      <c r="T48" s="109">
        <v>1</v>
      </c>
      <c r="U48" s="109"/>
      <c r="V48" s="79"/>
      <c r="W48" s="79"/>
      <c r="X48" s="109">
        <f t="shared" si="1"/>
        <v>0</v>
      </c>
      <c r="Y48" s="109"/>
      <c r="Z48" s="79"/>
      <c r="AA48" s="94"/>
      <c r="AC48" s="3">
        <f t="shared" si="2"/>
        <v>73.5</v>
      </c>
    </row>
    <row r="49" spans="1:29" x14ac:dyDescent="0.4">
      <c r="A49" s="117"/>
      <c r="B49" s="72" t="s">
        <v>84</v>
      </c>
      <c r="C49" s="73"/>
      <c r="D49" s="74"/>
      <c r="E49" s="72"/>
      <c r="F49" s="76" t="s">
        <v>39</v>
      </c>
      <c r="G49" s="118"/>
      <c r="H49" s="119"/>
      <c r="I49" s="76" t="s">
        <v>39</v>
      </c>
      <c r="J49" s="109"/>
      <c r="K49" s="109"/>
      <c r="L49" s="109"/>
      <c r="M49" s="109"/>
      <c r="N49" s="109"/>
      <c r="O49" s="109"/>
      <c r="P49" s="109"/>
      <c r="Q49" s="109"/>
      <c r="R49" s="109">
        <f t="shared" si="0"/>
        <v>0</v>
      </c>
      <c r="S49" s="109"/>
      <c r="T49" s="109">
        <v>1</v>
      </c>
      <c r="U49" s="109"/>
      <c r="V49" s="79"/>
      <c r="W49" s="79"/>
      <c r="X49" s="109">
        <f t="shared" si="1"/>
        <v>0</v>
      </c>
      <c r="Y49" s="109"/>
      <c r="Z49" s="79"/>
      <c r="AA49" s="94"/>
      <c r="AC49" s="3">
        <f t="shared" si="2"/>
        <v>73.5</v>
      </c>
    </row>
    <row r="50" spans="1:29" x14ac:dyDescent="0.4">
      <c r="A50" s="116" t="s">
        <v>149</v>
      </c>
      <c r="B50" s="72" t="s">
        <v>82</v>
      </c>
      <c r="C50" s="73"/>
      <c r="D50" s="74"/>
      <c r="E50" s="72"/>
      <c r="F50" s="75" t="s">
        <v>39</v>
      </c>
      <c r="G50" s="118"/>
      <c r="H50" s="119"/>
      <c r="I50" s="75" t="s">
        <v>39</v>
      </c>
      <c r="J50" s="109"/>
      <c r="K50" s="109"/>
      <c r="L50" s="109"/>
      <c r="M50" s="109"/>
      <c r="N50" s="109"/>
      <c r="O50" s="109"/>
      <c r="P50" s="109"/>
      <c r="Q50" s="109"/>
      <c r="R50" s="109">
        <f t="shared" si="0"/>
        <v>0</v>
      </c>
      <c r="S50" s="109"/>
      <c r="T50" s="109">
        <v>1</v>
      </c>
      <c r="U50" s="109"/>
      <c r="V50" s="79"/>
      <c r="W50" s="79"/>
      <c r="X50" s="109">
        <f t="shared" si="1"/>
        <v>0</v>
      </c>
      <c r="Y50" s="109"/>
      <c r="Z50" s="79"/>
      <c r="AA50" s="94"/>
      <c r="AC50" s="3">
        <f t="shared" si="2"/>
        <v>73.5</v>
      </c>
    </row>
    <row r="51" spans="1:29" x14ac:dyDescent="0.4">
      <c r="A51" s="117"/>
      <c r="B51" s="72" t="s">
        <v>83</v>
      </c>
      <c r="C51" s="73"/>
      <c r="D51" s="74"/>
      <c r="E51" s="72"/>
      <c r="F51" s="75" t="s">
        <v>39</v>
      </c>
      <c r="G51" s="118"/>
      <c r="H51" s="119"/>
      <c r="I51" s="75" t="s">
        <v>39</v>
      </c>
      <c r="J51" s="109"/>
      <c r="K51" s="109"/>
      <c r="L51" s="109"/>
      <c r="M51" s="109"/>
      <c r="N51" s="109"/>
      <c r="O51" s="109"/>
      <c r="P51" s="109"/>
      <c r="Q51" s="109"/>
      <c r="R51" s="109">
        <f t="shared" si="0"/>
        <v>0</v>
      </c>
      <c r="S51" s="109"/>
      <c r="T51" s="109">
        <v>1</v>
      </c>
      <c r="U51" s="109"/>
      <c r="V51" s="79"/>
      <c r="W51" s="79"/>
      <c r="X51" s="109">
        <f t="shared" si="1"/>
        <v>0</v>
      </c>
      <c r="Y51" s="109"/>
      <c r="Z51" s="79"/>
      <c r="AA51" s="94"/>
      <c r="AC51" s="3">
        <f t="shared" si="2"/>
        <v>73.5</v>
      </c>
    </row>
    <row r="52" spans="1:29" x14ac:dyDescent="0.4">
      <c r="A52" s="117"/>
      <c r="B52" s="72" t="s">
        <v>84</v>
      </c>
      <c r="C52" s="73"/>
      <c r="D52" s="74"/>
      <c r="E52" s="72"/>
      <c r="F52" s="76" t="s">
        <v>39</v>
      </c>
      <c r="G52" s="118"/>
      <c r="H52" s="119"/>
      <c r="I52" s="76" t="s">
        <v>39</v>
      </c>
      <c r="J52" s="109"/>
      <c r="K52" s="109"/>
      <c r="L52" s="109"/>
      <c r="M52" s="109"/>
      <c r="N52" s="109"/>
      <c r="O52" s="109"/>
      <c r="P52" s="109"/>
      <c r="Q52" s="109"/>
      <c r="R52" s="109">
        <f t="shared" si="0"/>
        <v>0</v>
      </c>
      <c r="S52" s="109"/>
      <c r="T52" s="109">
        <v>1</v>
      </c>
      <c r="U52" s="109"/>
      <c r="V52" s="79"/>
      <c r="W52" s="79"/>
      <c r="X52" s="109">
        <f t="shared" si="1"/>
        <v>0</v>
      </c>
      <c r="Y52" s="109"/>
      <c r="Z52" s="79"/>
      <c r="AA52" s="94"/>
      <c r="AC52" s="3">
        <f t="shared" si="2"/>
        <v>73.5</v>
      </c>
    </row>
    <row r="53" spans="1:29" x14ac:dyDescent="0.4">
      <c r="A53" s="116" t="s">
        <v>150</v>
      </c>
      <c r="B53" s="72" t="s">
        <v>82</v>
      </c>
      <c r="C53" s="73"/>
      <c r="D53" s="74"/>
      <c r="E53" s="72"/>
      <c r="F53" s="75" t="s">
        <v>39</v>
      </c>
      <c r="G53" s="118"/>
      <c r="H53" s="119"/>
      <c r="I53" s="75" t="s">
        <v>39</v>
      </c>
      <c r="J53" s="109"/>
      <c r="K53" s="109"/>
      <c r="L53" s="109"/>
      <c r="M53" s="109"/>
      <c r="N53" s="109"/>
      <c r="O53" s="109"/>
      <c r="P53" s="109"/>
      <c r="Q53" s="109"/>
      <c r="R53" s="109">
        <f t="shared" si="0"/>
        <v>0</v>
      </c>
      <c r="S53" s="109"/>
      <c r="T53" s="109">
        <v>1</v>
      </c>
      <c r="U53" s="109"/>
      <c r="V53" s="79"/>
      <c r="W53" s="79"/>
      <c r="X53" s="109">
        <f t="shared" si="1"/>
        <v>0</v>
      </c>
      <c r="Y53" s="109"/>
      <c r="Z53" s="79"/>
      <c r="AA53" s="94"/>
      <c r="AC53" s="3">
        <f t="shared" si="2"/>
        <v>73.5</v>
      </c>
    </row>
    <row r="54" spans="1:29" x14ac:dyDescent="0.4">
      <c r="A54" s="117"/>
      <c r="B54" s="72" t="s">
        <v>83</v>
      </c>
      <c r="C54" s="73"/>
      <c r="D54" s="74"/>
      <c r="E54" s="72"/>
      <c r="F54" s="75" t="s">
        <v>39</v>
      </c>
      <c r="G54" s="118"/>
      <c r="H54" s="119"/>
      <c r="I54" s="75" t="s">
        <v>39</v>
      </c>
      <c r="J54" s="109"/>
      <c r="K54" s="109"/>
      <c r="L54" s="109"/>
      <c r="M54" s="109"/>
      <c r="N54" s="109"/>
      <c r="O54" s="109"/>
      <c r="P54" s="109"/>
      <c r="Q54" s="109"/>
      <c r="R54" s="109">
        <f t="shared" si="0"/>
        <v>0</v>
      </c>
      <c r="S54" s="109"/>
      <c r="T54" s="109">
        <v>1</v>
      </c>
      <c r="U54" s="109"/>
      <c r="V54" s="79"/>
      <c r="W54" s="79"/>
      <c r="X54" s="109">
        <f t="shared" si="1"/>
        <v>0</v>
      </c>
      <c r="Y54" s="109"/>
      <c r="Z54" s="79"/>
      <c r="AA54" s="94"/>
      <c r="AC54" s="3">
        <f t="shared" si="2"/>
        <v>73.5</v>
      </c>
    </row>
    <row r="55" spans="1:29" x14ac:dyDescent="0.4">
      <c r="A55" s="117"/>
      <c r="B55" s="72" t="s">
        <v>84</v>
      </c>
      <c r="C55" s="73"/>
      <c r="D55" s="74"/>
      <c r="E55" s="72"/>
      <c r="F55" s="76" t="s">
        <v>39</v>
      </c>
      <c r="G55" s="118"/>
      <c r="H55" s="119"/>
      <c r="I55" s="76" t="s">
        <v>39</v>
      </c>
      <c r="J55" s="109"/>
      <c r="K55" s="109"/>
      <c r="L55" s="109"/>
      <c r="M55" s="109"/>
      <c r="N55" s="109"/>
      <c r="O55" s="109"/>
      <c r="P55" s="109"/>
      <c r="Q55" s="109"/>
      <c r="R55" s="109">
        <f t="shared" si="0"/>
        <v>0</v>
      </c>
      <c r="S55" s="109"/>
      <c r="T55" s="109">
        <v>1</v>
      </c>
      <c r="U55" s="109"/>
      <c r="V55" s="79"/>
      <c r="W55" s="79"/>
      <c r="X55" s="109">
        <f t="shared" si="1"/>
        <v>0</v>
      </c>
      <c r="Y55" s="109"/>
      <c r="Z55" s="79"/>
      <c r="AA55" s="94"/>
      <c r="AC55" s="3">
        <f t="shared" si="2"/>
        <v>73.5</v>
      </c>
    </row>
    <row r="56" spans="1:29" x14ac:dyDescent="0.4">
      <c r="A56" s="162" t="s">
        <v>118</v>
      </c>
      <c r="B56" s="60" t="s">
        <v>82</v>
      </c>
      <c r="C56" s="61"/>
      <c r="D56" s="43" t="s">
        <v>36</v>
      </c>
      <c r="E56" s="60"/>
      <c r="F56" s="32" t="s">
        <v>39</v>
      </c>
      <c r="G56" s="99"/>
      <c r="H56" s="100"/>
      <c r="I56" s="35" t="s">
        <v>39</v>
      </c>
      <c r="J56" s="217" t="s">
        <v>86</v>
      </c>
      <c r="K56" s="218"/>
      <c r="L56" s="109"/>
      <c r="M56" s="109"/>
      <c r="N56" s="109"/>
      <c r="O56" s="109"/>
      <c r="P56" s="109"/>
      <c r="Q56" s="109"/>
      <c r="R56" s="109"/>
      <c r="S56" s="109"/>
      <c r="T56" s="109"/>
      <c r="U56" s="109"/>
      <c r="V56" s="109"/>
      <c r="W56" s="109"/>
      <c r="X56" s="109"/>
      <c r="Y56" s="109"/>
      <c r="Z56" s="109"/>
      <c r="AA56" s="109"/>
    </row>
    <row r="57" spans="1:29" x14ac:dyDescent="0.4">
      <c r="A57" s="163"/>
      <c r="B57" s="10" t="s">
        <v>83</v>
      </c>
      <c r="C57" s="11"/>
      <c r="D57" s="44" t="s">
        <v>36</v>
      </c>
      <c r="E57" s="10"/>
      <c r="F57" s="33" t="s">
        <v>39</v>
      </c>
      <c r="G57" s="102"/>
      <c r="H57" s="103"/>
      <c r="I57" s="38" t="s">
        <v>39</v>
      </c>
      <c r="J57" s="217"/>
      <c r="K57" s="218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09"/>
      <c r="Z57" s="109"/>
      <c r="AA57" s="109"/>
    </row>
    <row r="58" spans="1:29" x14ac:dyDescent="0.4">
      <c r="A58" s="164"/>
      <c r="B58" s="12" t="s">
        <v>84</v>
      </c>
      <c r="C58" s="13"/>
      <c r="D58" s="45" t="s">
        <v>36</v>
      </c>
      <c r="E58" s="12"/>
      <c r="F58" s="34" t="s">
        <v>39</v>
      </c>
      <c r="G58" s="201"/>
      <c r="H58" s="106"/>
      <c r="I58" s="36" t="s">
        <v>39</v>
      </c>
      <c r="J58" s="217"/>
      <c r="K58" s="218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09"/>
      <c r="Z58" s="109"/>
      <c r="AA58" s="109"/>
    </row>
    <row r="59" spans="1:29" x14ac:dyDescent="0.4">
      <c r="A59" s="159" t="s">
        <v>119</v>
      </c>
      <c r="B59" s="60" t="s">
        <v>82</v>
      </c>
      <c r="C59" s="61"/>
      <c r="D59" s="43" t="s">
        <v>36</v>
      </c>
      <c r="E59" s="60"/>
      <c r="F59" s="32" t="s">
        <v>39</v>
      </c>
      <c r="G59" s="99"/>
      <c r="H59" s="100"/>
      <c r="I59" s="35" t="s">
        <v>39</v>
      </c>
      <c r="J59" s="217"/>
      <c r="K59" s="218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  <c r="Z59" s="109"/>
      <c r="AA59" s="109"/>
    </row>
    <row r="60" spans="1:29" x14ac:dyDescent="0.4">
      <c r="A60" s="160"/>
      <c r="B60" s="10" t="s">
        <v>83</v>
      </c>
      <c r="C60" s="11"/>
      <c r="D60" s="44" t="s">
        <v>36</v>
      </c>
      <c r="E60" s="10"/>
      <c r="F60" s="33" t="s">
        <v>39</v>
      </c>
      <c r="G60" s="102"/>
      <c r="H60" s="103"/>
      <c r="I60" s="38" t="s">
        <v>39</v>
      </c>
      <c r="J60" s="217"/>
      <c r="K60" s="218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  <c r="W60" s="109"/>
      <c r="X60" s="109"/>
      <c r="Y60" s="109"/>
      <c r="Z60" s="109"/>
      <c r="AA60" s="109"/>
    </row>
    <row r="61" spans="1:29" x14ac:dyDescent="0.4">
      <c r="A61" s="161"/>
      <c r="B61" s="12" t="s">
        <v>84</v>
      </c>
      <c r="C61" s="13"/>
      <c r="D61" s="45" t="s">
        <v>36</v>
      </c>
      <c r="E61" s="12"/>
      <c r="F61" s="34" t="s">
        <v>39</v>
      </c>
      <c r="G61" s="201"/>
      <c r="H61" s="106"/>
      <c r="I61" s="36" t="s">
        <v>39</v>
      </c>
      <c r="J61" s="219"/>
      <c r="K61" s="220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</row>
    <row r="62" spans="1:29" x14ac:dyDescent="0.4">
      <c r="A62" s="205" t="s">
        <v>85</v>
      </c>
      <c r="B62" s="60" t="s">
        <v>82</v>
      </c>
      <c r="C62" s="61"/>
      <c r="D62" s="43" t="s">
        <v>36</v>
      </c>
      <c r="E62" s="60"/>
      <c r="F62" s="32" t="s">
        <v>39</v>
      </c>
      <c r="G62" s="99"/>
      <c r="H62" s="100"/>
      <c r="I62" s="35" t="s">
        <v>39</v>
      </c>
      <c r="J62" s="175" t="s">
        <v>48</v>
      </c>
      <c r="K62" s="99"/>
      <c r="L62" s="103"/>
      <c r="M62" s="103"/>
      <c r="N62" s="103"/>
      <c r="O62" s="103"/>
      <c r="P62" s="103"/>
      <c r="Q62" s="103"/>
      <c r="R62" s="103"/>
      <c r="S62" s="104"/>
      <c r="T62" s="102"/>
      <c r="U62" s="103"/>
      <c r="V62" s="104"/>
      <c r="W62" s="108"/>
      <c r="X62" s="108"/>
      <c r="Y62" s="108"/>
      <c r="Z62" s="108"/>
      <c r="AA62" s="108"/>
    </row>
    <row r="63" spans="1:29" x14ac:dyDescent="0.4">
      <c r="A63" s="206"/>
      <c r="B63" s="10" t="s">
        <v>83</v>
      </c>
      <c r="C63" s="11"/>
      <c r="D63" s="44" t="s">
        <v>36</v>
      </c>
      <c r="E63" s="10"/>
      <c r="F63" s="33" t="s">
        <v>39</v>
      </c>
      <c r="G63" s="102"/>
      <c r="H63" s="103"/>
      <c r="I63" s="38" t="s">
        <v>39</v>
      </c>
      <c r="J63" s="176"/>
      <c r="K63" s="102"/>
      <c r="L63" s="103"/>
      <c r="M63" s="103"/>
      <c r="N63" s="103"/>
      <c r="O63" s="103"/>
      <c r="P63" s="103"/>
      <c r="Q63" s="103"/>
      <c r="R63" s="103"/>
      <c r="S63" s="104"/>
      <c r="T63" s="102"/>
      <c r="U63" s="103"/>
      <c r="V63" s="104"/>
      <c r="W63" s="108"/>
      <c r="X63" s="108"/>
      <c r="Y63" s="108"/>
      <c r="Z63" s="108"/>
      <c r="AA63" s="108"/>
    </row>
    <row r="64" spans="1:29" x14ac:dyDescent="0.4">
      <c r="A64" s="207"/>
      <c r="B64" s="12" t="s">
        <v>84</v>
      </c>
      <c r="C64" s="13"/>
      <c r="D64" s="45" t="s">
        <v>36</v>
      </c>
      <c r="E64" s="12"/>
      <c r="F64" s="34" t="s">
        <v>39</v>
      </c>
      <c r="G64" s="201"/>
      <c r="H64" s="106"/>
      <c r="I64" s="36" t="s">
        <v>39</v>
      </c>
      <c r="J64" s="177"/>
      <c r="K64" s="105"/>
      <c r="L64" s="106"/>
      <c r="M64" s="106"/>
      <c r="N64" s="106"/>
      <c r="O64" s="106"/>
      <c r="P64" s="106"/>
      <c r="Q64" s="106"/>
      <c r="R64" s="106"/>
      <c r="S64" s="107"/>
      <c r="T64" s="105"/>
      <c r="U64" s="106"/>
      <c r="V64" s="107"/>
      <c r="W64" s="108"/>
      <c r="X64" s="108"/>
      <c r="Y64" s="108"/>
      <c r="Z64" s="108"/>
      <c r="AA64" s="108"/>
    </row>
    <row r="65" spans="1:27" x14ac:dyDescent="0.4">
      <c r="A65" s="148" t="s">
        <v>87</v>
      </c>
      <c r="B65" s="149"/>
      <c r="C65" s="149"/>
      <c r="D65" s="150"/>
      <c r="E65" s="120"/>
      <c r="F65" s="111"/>
      <c r="G65" s="111"/>
      <c r="H65" s="111"/>
      <c r="I65" s="37" t="s">
        <v>39</v>
      </c>
      <c r="J65" s="141" t="s">
        <v>123</v>
      </c>
      <c r="K65" s="141"/>
      <c r="L65" s="141"/>
      <c r="M65" s="141"/>
      <c r="N65" s="141"/>
      <c r="O65" s="120"/>
      <c r="P65" s="111"/>
      <c r="Q65" s="111"/>
      <c r="R65" s="111"/>
      <c r="S65" s="111"/>
      <c r="T65" s="54" t="s">
        <v>39</v>
      </c>
      <c r="U65" s="145" t="s">
        <v>134</v>
      </c>
      <c r="V65" s="92" t="s">
        <v>34</v>
      </c>
      <c r="W65" s="108" t="s">
        <v>47</v>
      </c>
      <c r="X65" s="108"/>
      <c r="Y65" s="108" t="s">
        <v>49</v>
      </c>
      <c r="Z65" s="108"/>
      <c r="AA65" s="82">
        <v>1.2</v>
      </c>
    </row>
    <row r="66" spans="1:27" x14ac:dyDescent="0.4">
      <c r="A66" s="148" t="s">
        <v>88</v>
      </c>
      <c r="B66" s="149"/>
      <c r="C66" s="149"/>
      <c r="D66" s="150"/>
      <c r="E66" s="110"/>
      <c r="F66" s="111"/>
      <c r="G66" s="111"/>
      <c r="H66" s="111"/>
      <c r="I66" s="37" t="s">
        <v>39</v>
      </c>
      <c r="J66" s="141" t="s">
        <v>124</v>
      </c>
      <c r="K66" s="141"/>
      <c r="L66" s="141"/>
      <c r="M66" s="141"/>
      <c r="N66" s="141"/>
      <c r="O66" s="110">
        <f>E72-E73</f>
        <v>21959</v>
      </c>
      <c r="P66" s="111"/>
      <c r="Q66" s="111"/>
      <c r="R66" s="111"/>
      <c r="S66" s="111"/>
      <c r="T66" s="54" t="s">
        <v>39</v>
      </c>
      <c r="U66" s="146"/>
      <c r="V66" s="29"/>
      <c r="W66" s="108"/>
      <c r="X66" s="108"/>
      <c r="Y66" s="108"/>
      <c r="Z66" s="108"/>
      <c r="AA66" s="83"/>
    </row>
    <row r="67" spans="1:27" x14ac:dyDescent="0.4">
      <c r="A67" s="148" t="s">
        <v>151</v>
      </c>
      <c r="B67" s="149"/>
      <c r="C67" s="149"/>
      <c r="D67" s="150"/>
      <c r="E67" s="110"/>
      <c r="F67" s="214"/>
      <c r="G67" s="214"/>
      <c r="H67" s="214"/>
      <c r="I67" s="56" t="s">
        <v>39</v>
      </c>
      <c r="J67" s="141" t="s">
        <v>125</v>
      </c>
      <c r="K67" s="141"/>
      <c r="L67" s="141"/>
      <c r="M67" s="141"/>
      <c r="N67" s="141"/>
      <c r="O67" s="120"/>
      <c r="P67" s="111"/>
      <c r="Q67" s="111"/>
      <c r="R67" s="111"/>
      <c r="S67" s="111"/>
      <c r="T67" s="54" t="s">
        <v>39</v>
      </c>
      <c r="U67" s="146"/>
      <c r="V67" s="29"/>
      <c r="W67" s="108"/>
      <c r="X67" s="108"/>
      <c r="Y67" s="108"/>
      <c r="Z67" s="108"/>
      <c r="AA67" s="92"/>
    </row>
    <row r="68" spans="1:27" x14ac:dyDescent="0.4">
      <c r="A68" s="148" t="s">
        <v>152</v>
      </c>
      <c r="B68" s="149"/>
      <c r="C68" s="149"/>
      <c r="D68" s="150"/>
      <c r="E68" s="208"/>
      <c r="F68" s="209"/>
      <c r="G68" s="209"/>
      <c r="H68" s="209"/>
      <c r="I68" s="37" t="s">
        <v>39</v>
      </c>
      <c r="J68" s="141" t="s">
        <v>126</v>
      </c>
      <c r="K68" s="141"/>
      <c r="L68" s="141"/>
      <c r="M68" s="141"/>
      <c r="N68" s="141"/>
      <c r="O68" s="120"/>
      <c r="P68" s="111"/>
      <c r="Q68" s="111"/>
      <c r="R68" s="111"/>
      <c r="S68" s="111"/>
      <c r="T68" s="54" t="s">
        <v>39</v>
      </c>
      <c r="U68" s="146"/>
      <c r="V68" s="29"/>
      <c r="W68" s="108"/>
      <c r="X68" s="108"/>
      <c r="Y68" s="108"/>
      <c r="Z68" s="108"/>
      <c r="AA68" s="92"/>
    </row>
    <row r="69" spans="1:27" x14ac:dyDescent="0.4">
      <c r="A69" s="148" t="s">
        <v>89</v>
      </c>
      <c r="B69" s="149"/>
      <c r="C69" s="149"/>
      <c r="D69" s="150"/>
      <c r="E69" s="210"/>
      <c r="F69" s="211"/>
      <c r="G69" s="211"/>
      <c r="H69" s="211"/>
      <c r="I69" s="37" t="s">
        <v>39</v>
      </c>
      <c r="J69" s="141" t="s">
        <v>127</v>
      </c>
      <c r="K69" s="141"/>
      <c r="L69" s="141"/>
      <c r="M69" s="141"/>
      <c r="N69" s="141"/>
      <c r="O69" s="120"/>
      <c r="P69" s="111"/>
      <c r="Q69" s="111"/>
      <c r="R69" s="111"/>
      <c r="S69" s="111"/>
      <c r="T69" s="54" t="s">
        <v>39</v>
      </c>
      <c r="U69" s="146"/>
      <c r="V69" s="29"/>
      <c r="W69" s="108"/>
      <c r="X69" s="108"/>
      <c r="Y69" s="108"/>
      <c r="Z69" s="108"/>
      <c r="AA69" s="92"/>
    </row>
    <row r="70" spans="1:27" x14ac:dyDescent="0.4">
      <c r="A70" s="148" t="s">
        <v>139</v>
      </c>
      <c r="B70" s="149"/>
      <c r="C70" s="149"/>
      <c r="D70" s="150"/>
      <c r="E70" s="23">
        <f>SUM(E14:E42)</f>
        <v>18129</v>
      </c>
      <c r="F70" s="37" t="s">
        <v>39</v>
      </c>
      <c r="G70" s="173">
        <f>SUM(G20:H42)</f>
        <v>20584</v>
      </c>
      <c r="H70" s="174"/>
      <c r="I70" s="37" t="s">
        <v>39</v>
      </c>
      <c r="J70" s="142" t="s">
        <v>128</v>
      </c>
      <c r="K70" s="142"/>
      <c r="L70" s="142"/>
      <c r="M70" s="142"/>
      <c r="N70" s="142"/>
      <c r="O70" s="110">
        <f>E69</f>
        <v>0</v>
      </c>
      <c r="P70" s="111"/>
      <c r="Q70" s="111"/>
      <c r="R70" s="111"/>
      <c r="S70" s="111"/>
      <c r="T70" s="54" t="s">
        <v>39</v>
      </c>
      <c r="U70" s="146"/>
      <c r="V70" s="29"/>
      <c r="W70" s="108"/>
      <c r="X70" s="108"/>
      <c r="Y70" s="108"/>
      <c r="Z70" s="108"/>
      <c r="AA70" s="92"/>
    </row>
    <row r="71" spans="1:27" x14ac:dyDescent="0.4">
      <c r="A71" s="148" t="s">
        <v>140</v>
      </c>
      <c r="B71" s="149"/>
      <c r="C71" s="149"/>
      <c r="D71" s="150"/>
      <c r="E71" s="4">
        <v>25</v>
      </c>
      <c r="F71" s="31" t="s">
        <v>43</v>
      </c>
      <c r="G71" s="210">
        <f>ROUND(G70*E71/100,0)</f>
        <v>5146</v>
      </c>
      <c r="H71" s="211"/>
      <c r="I71" s="37" t="s">
        <v>39</v>
      </c>
      <c r="J71" s="141" t="s">
        <v>129</v>
      </c>
      <c r="K71" s="141"/>
      <c r="L71" s="141"/>
      <c r="M71" s="141"/>
      <c r="N71" s="141"/>
      <c r="O71" s="120"/>
      <c r="P71" s="111"/>
      <c r="Q71" s="111"/>
      <c r="R71" s="111"/>
      <c r="S71" s="111"/>
      <c r="T71" s="54" t="s">
        <v>39</v>
      </c>
      <c r="U71" s="146"/>
      <c r="V71" s="29"/>
      <c r="W71" s="108"/>
      <c r="X71" s="108"/>
      <c r="Y71" s="108"/>
      <c r="Z71" s="108"/>
      <c r="AA71" s="92" t="s">
        <v>50</v>
      </c>
    </row>
    <row r="72" spans="1:27" x14ac:dyDescent="0.4">
      <c r="A72" s="148" t="s">
        <v>120</v>
      </c>
      <c r="B72" s="149"/>
      <c r="C72" s="149"/>
      <c r="D72" s="150"/>
      <c r="E72" s="110">
        <f>E70+G70+G71</f>
        <v>43859</v>
      </c>
      <c r="F72" s="214"/>
      <c r="G72" s="214"/>
      <c r="H72" s="214"/>
      <c r="I72" s="37" t="s">
        <v>39</v>
      </c>
      <c r="J72" s="141" t="s">
        <v>130</v>
      </c>
      <c r="K72" s="141"/>
      <c r="L72" s="141"/>
      <c r="M72" s="141"/>
      <c r="N72" s="141"/>
      <c r="O72" s="120"/>
      <c r="P72" s="111"/>
      <c r="Q72" s="111"/>
      <c r="R72" s="111"/>
      <c r="S72" s="111"/>
      <c r="T72" s="54" t="s">
        <v>39</v>
      </c>
      <c r="U72" s="146"/>
      <c r="V72" s="29"/>
      <c r="W72" s="108"/>
      <c r="X72" s="108"/>
      <c r="Y72" s="108"/>
      <c r="Z72" s="108"/>
      <c r="AA72" s="92" t="s">
        <v>51</v>
      </c>
    </row>
    <row r="73" spans="1:27" x14ac:dyDescent="0.4">
      <c r="A73" s="151" t="s">
        <v>121</v>
      </c>
      <c r="B73" s="151"/>
      <c r="C73" s="151"/>
      <c r="D73" s="151"/>
      <c r="E73" s="212">
        <f>ROUNDDOWN(E72*0.5,-2)</f>
        <v>21900</v>
      </c>
      <c r="F73" s="213"/>
      <c r="G73" s="213"/>
      <c r="H73" s="213"/>
      <c r="I73" s="35" t="s">
        <v>39</v>
      </c>
      <c r="J73" s="141" t="s">
        <v>131</v>
      </c>
      <c r="K73" s="141"/>
      <c r="L73" s="141"/>
      <c r="M73" s="141"/>
      <c r="N73" s="141"/>
      <c r="O73" s="120"/>
      <c r="P73" s="111"/>
      <c r="Q73" s="111"/>
      <c r="R73" s="111"/>
      <c r="S73" s="111"/>
      <c r="T73" s="54" t="s">
        <v>39</v>
      </c>
      <c r="U73" s="146"/>
      <c r="V73" s="29"/>
      <c r="W73" s="108"/>
      <c r="X73" s="108"/>
      <c r="Y73" s="108"/>
      <c r="Z73" s="108"/>
      <c r="AA73" s="92" t="s">
        <v>52</v>
      </c>
    </row>
    <row r="74" spans="1:27" x14ac:dyDescent="0.4">
      <c r="A74" s="151" t="s">
        <v>122</v>
      </c>
      <c r="B74" s="151"/>
      <c r="C74" s="151"/>
      <c r="D74" s="151"/>
      <c r="E74" s="215"/>
      <c r="F74" s="216"/>
      <c r="G74" s="216"/>
      <c r="H74" s="216"/>
      <c r="I74" s="35" t="s">
        <v>39</v>
      </c>
      <c r="J74" s="141" t="s">
        <v>132</v>
      </c>
      <c r="K74" s="141"/>
      <c r="L74" s="141"/>
      <c r="M74" s="141"/>
      <c r="N74" s="141"/>
      <c r="O74" s="120"/>
      <c r="P74" s="111"/>
      <c r="Q74" s="111"/>
      <c r="R74" s="111"/>
      <c r="S74" s="111"/>
      <c r="T74" s="54" t="s">
        <v>39</v>
      </c>
      <c r="U74" s="146"/>
      <c r="V74" s="29"/>
      <c r="W74" s="108"/>
      <c r="X74" s="108"/>
      <c r="Y74" s="108"/>
      <c r="Z74" s="108"/>
      <c r="AA74" s="92" t="s">
        <v>53</v>
      </c>
    </row>
    <row r="75" spans="1:27" x14ac:dyDescent="0.4">
      <c r="A75" s="29" t="s">
        <v>32</v>
      </c>
      <c r="B75" s="108"/>
      <c r="C75" s="108"/>
      <c r="D75" s="108"/>
      <c r="E75" s="81" t="s">
        <v>44</v>
      </c>
      <c r="F75" s="120"/>
      <c r="G75" s="111"/>
      <c r="H75" s="111"/>
      <c r="I75" s="121"/>
      <c r="J75" s="141" t="s">
        <v>133</v>
      </c>
      <c r="K75" s="141"/>
      <c r="L75" s="141"/>
      <c r="M75" s="141"/>
      <c r="N75" s="141"/>
      <c r="O75" s="120"/>
      <c r="P75" s="111"/>
      <c r="Q75" s="111"/>
      <c r="R75" s="111"/>
      <c r="S75" s="111"/>
      <c r="T75" s="28" t="s">
        <v>39</v>
      </c>
      <c r="U75" s="147"/>
      <c r="V75" s="108" t="s">
        <v>137</v>
      </c>
      <c r="W75" s="108"/>
      <c r="X75" s="108"/>
      <c r="Y75" s="108"/>
      <c r="Z75" s="108"/>
      <c r="AA75" s="92"/>
    </row>
    <row r="76" spans="1:27" ht="17.399999999999999" x14ac:dyDescent="0.4">
      <c r="J76" s="55" t="s">
        <v>96</v>
      </c>
      <c r="V76" s="143" t="s">
        <v>138</v>
      </c>
      <c r="W76" s="144"/>
      <c r="X76" s="144"/>
      <c r="Y76" s="144"/>
      <c r="Z76" s="144"/>
      <c r="AA76" s="144"/>
    </row>
  </sheetData>
  <mergeCells count="462">
    <mergeCell ref="V76:AA76"/>
    <mergeCell ref="B75:D75"/>
    <mergeCell ref="F75:I75"/>
    <mergeCell ref="J75:N75"/>
    <mergeCell ref="O75:S75"/>
    <mergeCell ref="V75:X75"/>
    <mergeCell ref="Y75:Z75"/>
    <mergeCell ref="A74:D74"/>
    <mergeCell ref="E74:H74"/>
    <mergeCell ref="J74:N74"/>
    <mergeCell ref="O74:S74"/>
    <mergeCell ref="W74:X74"/>
    <mergeCell ref="Y74:Z74"/>
    <mergeCell ref="A73:D73"/>
    <mergeCell ref="E73:H73"/>
    <mergeCell ref="J73:N73"/>
    <mergeCell ref="O73:S73"/>
    <mergeCell ref="W73:X73"/>
    <mergeCell ref="Y73:Z73"/>
    <mergeCell ref="A72:D72"/>
    <mergeCell ref="E72:H72"/>
    <mergeCell ref="J72:N72"/>
    <mergeCell ref="O72:S72"/>
    <mergeCell ref="W72:X72"/>
    <mergeCell ref="Y72:Z72"/>
    <mergeCell ref="A71:D71"/>
    <mergeCell ref="G71:H71"/>
    <mergeCell ref="J71:N71"/>
    <mergeCell ref="O71:S71"/>
    <mergeCell ref="W71:X71"/>
    <mergeCell ref="Y71:Z71"/>
    <mergeCell ref="A70:D70"/>
    <mergeCell ref="G70:H70"/>
    <mergeCell ref="J70:N70"/>
    <mergeCell ref="O70:S70"/>
    <mergeCell ref="W70:X70"/>
    <mergeCell ref="Y70:Z70"/>
    <mergeCell ref="A69:D69"/>
    <mergeCell ref="E69:H69"/>
    <mergeCell ref="J69:N69"/>
    <mergeCell ref="O69:S69"/>
    <mergeCell ref="W69:X69"/>
    <mergeCell ref="Y69:Z69"/>
    <mergeCell ref="A68:D68"/>
    <mergeCell ref="E68:H68"/>
    <mergeCell ref="J68:N68"/>
    <mergeCell ref="O68:S68"/>
    <mergeCell ref="W68:X68"/>
    <mergeCell ref="Y68:Z68"/>
    <mergeCell ref="A67:D67"/>
    <mergeCell ref="E67:H67"/>
    <mergeCell ref="J67:N67"/>
    <mergeCell ref="O67:S67"/>
    <mergeCell ref="W67:X67"/>
    <mergeCell ref="Y67:Z67"/>
    <mergeCell ref="A66:D66"/>
    <mergeCell ref="E66:H66"/>
    <mergeCell ref="J66:N66"/>
    <mergeCell ref="O66:S66"/>
    <mergeCell ref="W66:X66"/>
    <mergeCell ref="Y66:Z66"/>
    <mergeCell ref="W62:AA64"/>
    <mergeCell ref="G63:H63"/>
    <mergeCell ref="G64:H64"/>
    <mergeCell ref="A65:D65"/>
    <mergeCell ref="E65:H65"/>
    <mergeCell ref="J65:N65"/>
    <mergeCell ref="O65:S65"/>
    <mergeCell ref="U65:U75"/>
    <mergeCell ref="W65:X65"/>
    <mergeCell ref="Y65:Z65"/>
    <mergeCell ref="G61:H61"/>
    <mergeCell ref="A62:A64"/>
    <mergeCell ref="G62:H62"/>
    <mergeCell ref="J62:J64"/>
    <mergeCell ref="K62:S64"/>
    <mergeCell ref="T62:V64"/>
    <mergeCell ref="X55:Y55"/>
    <mergeCell ref="A56:A58"/>
    <mergeCell ref="G56:H56"/>
    <mergeCell ref="J56:K61"/>
    <mergeCell ref="L56:AA61"/>
    <mergeCell ref="G57:H57"/>
    <mergeCell ref="G58:H58"/>
    <mergeCell ref="A59:A61"/>
    <mergeCell ref="G59:H59"/>
    <mergeCell ref="G60:H60"/>
    <mergeCell ref="G55:H55"/>
    <mergeCell ref="J55:K55"/>
    <mergeCell ref="L55:O55"/>
    <mergeCell ref="P55:Q55"/>
    <mergeCell ref="R55:S55"/>
    <mergeCell ref="T55:U55"/>
    <mergeCell ref="J54:K54"/>
    <mergeCell ref="L54:O54"/>
    <mergeCell ref="P54:Q54"/>
    <mergeCell ref="R54:S54"/>
    <mergeCell ref="T54:U54"/>
    <mergeCell ref="X54:Y54"/>
    <mergeCell ref="X52:Y52"/>
    <mergeCell ref="A53:A55"/>
    <mergeCell ref="G53:H53"/>
    <mergeCell ref="J53:K53"/>
    <mergeCell ref="L53:O53"/>
    <mergeCell ref="P53:Q53"/>
    <mergeCell ref="R53:S53"/>
    <mergeCell ref="T53:U53"/>
    <mergeCell ref="X53:Y53"/>
    <mergeCell ref="G54:H54"/>
    <mergeCell ref="G52:H52"/>
    <mergeCell ref="J52:K52"/>
    <mergeCell ref="L52:O52"/>
    <mergeCell ref="P52:Q52"/>
    <mergeCell ref="R52:S52"/>
    <mergeCell ref="T52:U52"/>
    <mergeCell ref="J51:K51"/>
    <mergeCell ref="L51:O51"/>
    <mergeCell ref="P51:Q51"/>
    <mergeCell ref="R51:S51"/>
    <mergeCell ref="T51:U51"/>
    <mergeCell ref="X51:Y51"/>
    <mergeCell ref="X49:Y49"/>
    <mergeCell ref="A50:A52"/>
    <mergeCell ref="G50:H50"/>
    <mergeCell ref="J50:K50"/>
    <mergeCell ref="L50:O50"/>
    <mergeCell ref="P50:Q50"/>
    <mergeCell ref="R50:S50"/>
    <mergeCell ref="T50:U50"/>
    <mergeCell ref="X50:Y50"/>
    <mergeCell ref="G51:H51"/>
    <mergeCell ref="G49:H49"/>
    <mergeCell ref="J49:K49"/>
    <mergeCell ref="L49:O49"/>
    <mergeCell ref="P49:Q49"/>
    <mergeCell ref="R49:S49"/>
    <mergeCell ref="T49:U49"/>
    <mergeCell ref="X47:Y47"/>
    <mergeCell ref="G48:H48"/>
    <mergeCell ref="J48:K48"/>
    <mergeCell ref="L48:O48"/>
    <mergeCell ref="P48:Q48"/>
    <mergeCell ref="R48:S48"/>
    <mergeCell ref="T48:U48"/>
    <mergeCell ref="X48:Y48"/>
    <mergeCell ref="R46:S46"/>
    <mergeCell ref="T46:U46"/>
    <mergeCell ref="X46:Y46"/>
    <mergeCell ref="A47:A49"/>
    <mergeCell ref="G47:H47"/>
    <mergeCell ref="J47:K47"/>
    <mergeCell ref="L47:O47"/>
    <mergeCell ref="P47:Q47"/>
    <mergeCell ref="R47:S47"/>
    <mergeCell ref="T47:U47"/>
    <mergeCell ref="T44:U44"/>
    <mergeCell ref="X44:Y44"/>
    <mergeCell ref="G45:H45"/>
    <mergeCell ref="J45:K45"/>
    <mergeCell ref="L45:O45"/>
    <mergeCell ref="P45:Q45"/>
    <mergeCell ref="R45:S45"/>
    <mergeCell ref="T45:U45"/>
    <mergeCell ref="X45:Y45"/>
    <mergeCell ref="A44:A46"/>
    <mergeCell ref="G44:H44"/>
    <mergeCell ref="J44:K44"/>
    <mergeCell ref="L44:O44"/>
    <mergeCell ref="P44:Q44"/>
    <mergeCell ref="R44:S44"/>
    <mergeCell ref="G46:H46"/>
    <mergeCell ref="J46:K46"/>
    <mergeCell ref="L46:O46"/>
    <mergeCell ref="P46:Q46"/>
    <mergeCell ref="X42:Y42"/>
    <mergeCell ref="G43:H43"/>
    <mergeCell ref="J43:K43"/>
    <mergeCell ref="L43:O43"/>
    <mergeCell ref="P43:Q43"/>
    <mergeCell ref="R43:S43"/>
    <mergeCell ref="T43:U43"/>
    <mergeCell ref="X43:Y43"/>
    <mergeCell ref="R41:S41"/>
    <mergeCell ref="T41:U41"/>
    <mergeCell ref="X41:Y41"/>
    <mergeCell ref="A42:A43"/>
    <mergeCell ref="G42:H42"/>
    <mergeCell ref="J42:K42"/>
    <mergeCell ref="L42:O42"/>
    <mergeCell ref="P42:Q42"/>
    <mergeCell ref="R42:S42"/>
    <mergeCell ref="T42:U42"/>
    <mergeCell ref="T39:U39"/>
    <mergeCell ref="X39:Y39"/>
    <mergeCell ref="G40:H40"/>
    <mergeCell ref="J40:K40"/>
    <mergeCell ref="L40:O40"/>
    <mergeCell ref="P40:Q40"/>
    <mergeCell ref="R40:S40"/>
    <mergeCell ref="T40:U40"/>
    <mergeCell ref="X40:Y40"/>
    <mergeCell ref="A39:A41"/>
    <mergeCell ref="G39:H39"/>
    <mergeCell ref="J39:K39"/>
    <mergeCell ref="L39:O39"/>
    <mergeCell ref="P39:Q39"/>
    <mergeCell ref="R39:S39"/>
    <mergeCell ref="G41:H41"/>
    <mergeCell ref="J41:K41"/>
    <mergeCell ref="L41:O41"/>
    <mergeCell ref="P41:Q41"/>
    <mergeCell ref="X37:Y37"/>
    <mergeCell ref="G38:H38"/>
    <mergeCell ref="J38:K38"/>
    <mergeCell ref="L38:O38"/>
    <mergeCell ref="P38:Q38"/>
    <mergeCell ref="R38:S38"/>
    <mergeCell ref="T38:U38"/>
    <mergeCell ref="X38:Y38"/>
    <mergeCell ref="R36:S36"/>
    <mergeCell ref="T36:U36"/>
    <mergeCell ref="X36:Y36"/>
    <mergeCell ref="A37:A38"/>
    <mergeCell ref="G37:H37"/>
    <mergeCell ref="J37:K37"/>
    <mergeCell ref="L37:O37"/>
    <mergeCell ref="P37:Q37"/>
    <mergeCell ref="R37:S37"/>
    <mergeCell ref="T37:U37"/>
    <mergeCell ref="T34:U34"/>
    <mergeCell ref="X34:Y34"/>
    <mergeCell ref="G35:H35"/>
    <mergeCell ref="J35:K35"/>
    <mergeCell ref="L35:O35"/>
    <mergeCell ref="P35:Q35"/>
    <mergeCell ref="R35:S35"/>
    <mergeCell ref="T35:U35"/>
    <mergeCell ref="X35:Y35"/>
    <mergeCell ref="A34:A36"/>
    <mergeCell ref="G34:H34"/>
    <mergeCell ref="J34:K34"/>
    <mergeCell ref="L34:O34"/>
    <mergeCell ref="P34:Q34"/>
    <mergeCell ref="R34:S34"/>
    <mergeCell ref="G36:H36"/>
    <mergeCell ref="J36:K36"/>
    <mergeCell ref="L36:O36"/>
    <mergeCell ref="P36:Q36"/>
    <mergeCell ref="J33:K33"/>
    <mergeCell ref="L33:O33"/>
    <mergeCell ref="P33:Q33"/>
    <mergeCell ref="R33:S33"/>
    <mergeCell ref="T33:U33"/>
    <mergeCell ref="X33:Y33"/>
    <mergeCell ref="X31:Y31"/>
    <mergeCell ref="A32:A33"/>
    <mergeCell ref="G32:H32"/>
    <mergeCell ref="J32:K32"/>
    <mergeCell ref="L32:O32"/>
    <mergeCell ref="P32:Q32"/>
    <mergeCell ref="R32:S32"/>
    <mergeCell ref="T32:U32"/>
    <mergeCell ref="X32:Y32"/>
    <mergeCell ref="G33:H33"/>
    <mergeCell ref="G31:H31"/>
    <mergeCell ref="J31:K31"/>
    <mergeCell ref="L31:O31"/>
    <mergeCell ref="P31:Q31"/>
    <mergeCell ref="R31:S31"/>
    <mergeCell ref="T31:U31"/>
    <mergeCell ref="X29:Y29"/>
    <mergeCell ref="G30:H30"/>
    <mergeCell ref="J30:K30"/>
    <mergeCell ref="L30:O30"/>
    <mergeCell ref="P30:Q30"/>
    <mergeCell ref="R30:S30"/>
    <mergeCell ref="T30:U30"/>
    <mergeCell ref="X30:Y30"/>
    <mergeCell ref="G29:H29"/>
    <mergeCell ref="J29:K29"/>
    <mergeCell ref="L29:O29"/>
    <mergeCell ref="P29:Q29"/>
    <mergeCell ref="R29:S29"/>
    <mergeCell ref="T29:U29"/>
    <mergeCell ref="X27:Y27"/>
    <mergeCell ref="G28:H28"/>
    <mergeCell ref="J28:K28"/>
    <mergeCell ref="L28:O28"/>
    <mergeCell ref="P28:Q28"/>
    <mergeCell ref="R28:S28"/>
    <mergeCell ref="T28:U28"/>
    <mergeCell ref="X28:Y28"/>
    <mergeCell ref="G27:H27"/>
    <mergeCell ref="J27:K27"/>
    <mergeCell ref="L27:O27"/>
    <mergeCell ref="P27:Q27"/>
    <mergeCell ref="R27:S27"/>
    <mergeCell ref="T27:U27"/>
    <mergeCell ref="X25:Y25"/>
    <mergeCell ref="G26:H26"/>
    <mergeCell ref="J26:K26"/>
    <mergeCell ref="L26:O26"/>
    <mergeCell ref="P26:Q26"/>
    <mergeCell ref="R26:S26"/>
    <mergeCell ref="T26:U26"/>
    <mergeCell ref="X26:Y26"/>
    <mergeCell ref="G25:H25"/>
    <mergeCell ref="J25:K25"/>
    <mergeCell ref="L25:O25"/>
    <mergeCell ref="P25:Q25"/>
    <mergeCell ref="R25:S25"/>
    <mergeCell ref="T25:U25"/>
    <mergeCell ref="X23:Y23"/>
    <mergeCell ref="G24:H24"/>
    <mergeCell ref="J24:K24"/>
    <mergeCell ref="L24:O24"/>
    <mergeCell ref="P24:Q24"/>
    <mergeCell ref="R24:S24"/>
    <mergeCell ref="T24:U24"/>
    <mergeCell ref="X24:Y24"/>
    <mergeCell ref="R22:S22"/>
    <mergeCell ref="T22:U22"/>
    <mergeCell ref="X22:Y22"/>
    <mergeCell ref="A23:A28"/>
    <mergeCell ref="G23:H23"/>
    <mergeCell ref="J23:K23"/>
    <mergeCell ref="L23:O23"/>
    <mergeCell ref="P23:Q23"/>
    <mergeCell ref="R23:S23"/>
    <mergeCell ref="T23:U23"/>
    <mergeCell ref="T20:U20"/>
    <mergeCell ref="X20:Y20"/>
    <mergeCell ref="G21:H21"/>
    <mergeCell ref="J21:K21"/>
    <mergeCell ref="L21:O21"/>
    <mergeCell ref="P21:Q21"/>
    <mergeCell ref="R21:S21"/>
    <mergeCell ref="T21:U21"/>
    <mergeCell ref="X21:Y21"/>
    <mergeCell ref="A20:A22"/>
    <mergeCell ref="G20:H20"/>
    <mergeCell ref="J20:K20"/>
    <mergeCell ref="L20:O20"/>
    <mergeCell ref="P20:Q20"/>
    <mergeCell ref="R20:S20"/>
    <mergeCell ref="G22:H22"/>
    <mergeCell ref="J22:K22"/>
    <mergeCell ref="L22:O22"/>
    <mergeCell ref="P22:Q22"/>
    <mergeCell ref="J19:K19"/>
    <mergeCell ref="L19:O19"/>
    <mergeCell ref="P19:Q19"/>
    <mergeCell ref="R19:S19"/>
    <mergeCell ref="T19:U19"/>
    <mergeCell ref="X19:Y19"/>
    <mergeCell ref="X17:Y17"/>
    <mergeCell ref="J18:K18"/>
    <mergeCell ref="L18:O18"/>
    <mergeCell ref="P18:Q18"/>
    <mergeCell ref="R18:S18"/>
    <mergeCell ref="T18:U18"/>
    <mergeCell ref="X18:Y18"/>
    <mergeCell ref="P16:Q16"/>
    <mergeCell ref="R16:S16"/>
    <mergeCell ref="T16:U16"/>
    <mergeCell ref="X16:Y16"/>
    <mergeCell ref="B17:D17"/>
    <mergeCell ref="J17:K17"/>
    <mergeCell ref="L17:O17"/>
    <mergeCell ref="P17:Q17"/>
    <mergeCell ref="R17:S17"/>
    <mergeCell ref="T17:U17"/>
    <mergeCell ref="X14:AA14"/>
    <mergeCell ref="J15:K15"/>
    <mergeCell ref="L15:O15"/>
    <mergeCell ref="P15:Q15"/>
    <mergeCell ref="R15:S15"/>
    <mergeCell ref="T15:U15"/>
    <mergeCell ref="X15:Y15"/>
    <mergeCell ref="A14:A19"/>
    <mergeCell ref="J14:K14"/>
    <mergeCell ref="L14:O14"/>
    <mergeCell ref="P14:Q14"/>
    <mergeCell ref="R14:S14"/>
    <mergeCell ref="T14:U14"/>
    <mergeCell ref="B16:D16"/>
    <mergeCell ref="G16:I19"/>
    <mergeCell ref="J16:K16"/>
    <mergeCell ref="L16:O16"/>
    <mergeCell ref="V12:V13"/>
    <mergeCell ref="W12:W13"/>
    <mergeCell ref="X12:X13"/>
    <mergeCell ref="Y12:Y13"/>
    <mergeCell ref="Z12:AA13"/>
    <mergeCell ref="J13:K13"/>
    <mergeCell ref="L13:S13"/>
    <mergeCell ref="T10:U10"/>
    <mergeCell ref="V10:W10"/>
    <mergeCell ref="A11:B11"/>
    <mergeCell ref="F11:AA11"/>
    <mergeCell ref="A12:D13"/>
    <mergeCell ref="E12:F13"/>
    <mergeCell ref="G12:I13"/>
    <mergeCell ref="J12:K12"/>
    <mergeCell ref="L12:S12"/>
    <mergeCell ref="T12:U13"/>
    <mergeCell ref="A10:F10"/>
    <mergeCell ref="G10:I10"/>
    <mergeCell ref="L10:M10"/>
    <mergeCell ref="N10:O10"/>
    <mergeCell ref="P10:Q10"/>
    <mergeCell ref="R10:S10"/>
    <mergeCell ref="V8:W8"/>
    <mergeCell ref="Y8:AA10"/>
    <mergeCell ref="A9:F9"/>
    <mergeCell ref="G9:I9"/>
    <mergeCell ref="L9:M9"/>
    <mergeCell ref="N9:O9"/>
    <mergeCell ref="P9:Q9"/>
    <mergeCell ref="R9:S9"/>
    <mergeCell ref="T9:U9"/>
    <mergeCell ref="V9:W9"/>
    <mergeCell ref="T7:U7"/>
    <mergeCell ref="V7:X7"/>
    <mergeCell ref="Y7:AA7"/>
    <mergeCell ref="A8:F8"/>
    <mergeCell ref="G8:I8"/>
    <mergeCell ref="L8:M8"/>
    <mergeCell ref="N8:O8"/>
    <mergeCell ref="P8:Q8"/>
    <mergeCell ref="R8:S8"/>
    <mergeCell ref="T8:U8"/>
    <mergeCell ref="A7:F7"/>
    <mergeCell ref="G7:I7"/>
    <mergeCell ref="L7:M7"/>
    <mergeCell ref="N7:O7"/>
    <mergeCell ref="P7:Q7"/>
    <mergeCell ref="R7:S7"/>
    <mergeCell ref="T5:U6"/>
    <mergeCell ref="V5:AA6"/>
    <mergeCell ref="A6:B6"/>
    <mergeCell ref="C6:F6"/>
    <mergeCell ref="G6:J6"/>
    <mergeCell ref="L6:S6"/>
    <mergeCell ref="A4:B4"/>
    <mergeCell ref="C4:F4"/>
    <mergeCell ref="G4:J4"/>
    <mergeCell ref="K4:S4"/>
    <mergeCell ref="A5:B5"/>
    <mergeCell ref="C5:F5"/>
    <mergeCell ref="G5:J5"/>
    <mergeCell ref="K5:S5"/>
    <mergeCell ref="Y1:AA1"/>
    <mergeCell ref="A2:B3"/>
    <mergeCell ref="C2:C3"/>
    <mergeCell ref="D2:D3"/>
    <mergeCell ref="E2:E3"/>
    <mergeCell ref="F2:F3"/>
    <mergeCell ref="G2:S3"/>
    <mergeCell ref="T2:AA2"/>
    <mergeCell ref="T3:U4"/>
    <mergeCell ref="V3:AA4"/>
  </mergeCells>
  <phoneticPr fontId="1" type="noConversion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"/>
  <sheetViews>
    <sheetView workbookViewId="0">
      <selection sqref="A1:XFD1048576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8" customWidth="1"/>
    <col min="4" max="4" width="25.3984375" customWidth="1"/>
    <col min="5" max="5" width="5" customWidth="1"/>
    <col min="6" max="6" width="4.796875" customWidth="1"/>
    <col min="7" max="7" width="7.19921875" customWidth="1"/>
    <col min="8" max="8" width="8.59765625" customWidth="1"/>
    <col min="9" max="9" width="8.09765625" customWidth="1"/>
    <col min="10" max="10" width="24.8984375" customWidth="1"/>
    <col min="11" max="11" width="14" customWidth="1"/>
    <col min="12" max="12" width="9.796875" customWidth="1"/>
    <col min="13" max="13" width="12.69921875" customWidth="1"/>
    <col min="14" max="14" width="8.59765625" customWidth="1"/>
    <col min="15" max="15" width="9.69921875" customWidth="1"/>
    <col min="16" max="16" width="7.796875" customWidth="1"/>
  </cols>
  <sheetData>
    <row r="1" spans="1:19" x14ac:dyDescent="0.4">
      <c r="A1" s="240"/>
      <c r="B1" s="240"/>
      <c r="C1" s="241" t="s">
        <v>299</v>
      </c>
      <c r="D1" s="242"/>
    </row>
    <row r="2" spans="1:19" x14ac:dyDescent="0.4">
      <c r="A2" s="240"/>
      <c r="B2" s="240"/>
      <c r="C2" s="243" t="s">
        <v>300</v>
      </c>
      <c r="D2" s="244" t="s">
        <v>301</v>
      </c>
    </row>
    <row r="3" spans="1:19" x14ac:dyDescent="0.4">
      <c r="A3" s="240"/>
      <c r="B3" s="240"/>
      <c r="C3" s="243" t="s">
        <v>302</v>
      </c>
      <c r="D3" s="244">
        <v>201620014</v>
      </c>
    </row>
    <row r="4" spans="1:19" x14ac:dyDescent="0.4">
      <c r="C4" s="245" t="s">
        <v>303</v>
      </c>
      <c r="D4" s="244" t="s">
        <v>304</v>
      </c>
    </row>
    <row r="5" spans="1:19" x14ac:dyDescent="0.4">
      <c r="C5" s="245" t="s">
        <v>305</v>
      </c>
      <c r="D5" s="244" t="s">
        <v>306</v>
      </c>
    </row>
    <row r="6" spans="1:19" x14ac:dyDescent="0.4">
      <c r="C6" s="245" t="s">
        <v>307</v>
      </c>
      <c r="D6" s="244" t="s">
        <v>308</v>
      </c>
    </row>
    <row r="7" spans="1:19" ht="18" thickBot="1" x14ac:dyDescent="0.45">
      <c r="C7" s="246" t="s">
        <v>309</v>
      </c>
      <c r="D7" s="247"/>
    </row>
    <row r="8" spans="1:19" ht="18" thickBot="1" x14ac:dyDescent="0.45"/>
    <row r="9" spans="1:19" ht="19.2" x14ac:dyDescent="0.4">
      <c r="A9" s="248" t="s">
        <v>311</v>
      </c>
      <c r="B9" s="249"/>
      <c r="C9" s="249"/>
      <c r="D9" s="249"/>
      <c r="E9" s="250"/>
      <c r="F9" s="251"/>
      <c r="G9" s="252" t="s">
        <v>312</v>
      </c>
      <c r="H9" s="253"/>
      <c r="I9" s="253"/>
      <c r="J9" s="253"/>
      <c r="K9" s="253"/>
      <c r="L9" s="254"/>
      <c r="M9" s="255"/>
      <c r="N9" s="255"/>
      <c r="O9" s="255"/>
      <c r="P9" s="256"/>
      <c r="Q9" s="256"/>
      <c r="R9" s="256"/>
      <c r="S9" s="256"/>
    </row>
    <row r="10" spans="1:19" x14ac:dyDescent="0.4">
      <c r="A10" s="245" t="s">
        <v>313</v>
      </c>
      <c r="B10" s="257" t="s">
        <v>314</v>
      </c>
      <c r="C10" s="257" t="s">
        <v>315</v>
      </c>
      <c r="D10" s="258" t="s">
        <v>316</v>
      </c>
      <c r="E10" s="259" t="s">
        <v>317</v>
      </c>
      <c r="F10" s="260"/>
      <c r="G10" s="261" t="str">
        <f t="shared" ref="G10:J14" si="0">A10</f>
        <v>성별</v>
      </c>
      <c r="H10" s="257" t="str">
        <f t="shared" si="0"/>
        <v>나이</v>
      </c>
      <c r="I10" s="257" t="str">
        <f t="shared" si="0"/>
        <v>코드</v>
      </c>
      <c r="J10" s="258" t="str">
        <f t="shared" si="0"/>
        <v>병명</v>
      </c>
      <c r="K10" s="257" t="s">
        <v>329</v>
      </c>
      <c r="L10" s="262" t="s">
        <v>326</v>
      </c>
      <c r="M10" s="256"/>
      <c r="N10" s="260"/>
      <c r="O10" s="256"/>
      <c r="P10" s="256"/>
      <c r="Q10" s="256"/>
      <c r="R10" s="256"/>
      <c r="S10" s="256"/>
    </row>
    <row r="11" spans="1:19" x14ac:dyDescent="0.4">
      <c r="A11" s="245"/>
      <c r="B11" s="257"/>
      <c r="C11" s="257"/>
      <c r="D11" s="263"/>
      <c r="E11" s="259"/>
      <c r="F11" s="264"/>
      <c r="G11" s="265">
        <f t="shared" si="0"/>
        <v>0</v>
      </c>
      <c r="H11" s="266">
        <f t="shared" si="0"/>
        <v>0</v>
      </c>
      <c r="I11" s="266">
        <f t="shared" si="0"/>
        <v>0</v>
      </c>
      <c r="J11" s="266">
        <f t="shared" si="0"/>
        <v>0</v>
      </c>
      <c r="K11" s="266"/>
      <c r="L11" s="267">
        <f>E11</f>
        <v>0</v>
      </c>
      <c r="M11" s="268"/>
      <c r="N11" s="268"/>
      <c r="O11" s="256"/>
      <c r="P11" s="256"/>
      <c r="Q11" s="256"/>
      <c r="R11" s="256"/>
      <c r="S11" s="256"/>
    </row>
    <row r="12" spans="1:19" x14ac:dyDescent="0.4">
      <c r="A12" s="245"/>
      <c r="B12" s="257"/>
      <c r="C12" s="257"/>
      <c r="D12" s="263"/>
      <c r="E12" s="259"/>
      <c r="F12" s="264"/>
      <c r="G12" s="261"/>
      <c r="H12" s="266"/>
      <c r="I12" s="266">
        <f t="shared" si="0"/>
        <v>0</v>
      </c>
      <c r="J12" s="266">
        <f t="shared" si="0"/>
        <v>0</v>
      </c>
      <c r="K12" s="266"/>
      <c r="L12" s="267"/>
      <c r="M12" s="268"/>
      <c r="N12" s="268"/>
      <c r="O12" s="256"/>
      <c r="P12" s="256"/>
      <c r="Q12" s="256"/>
      <c r="R12" s="256"/>
      <c r="S12" s="256"/>
    </row>
    <row r="13" spans="1:19" x14ac:dyDescent="0.4">
      <c r="A13" s="245"/>
      <c r="B13" s="257"/>
      <c r="C13" s="257"/>
      <c r="D13" s="263"/>
      <c r="E13" s="259"/>
      <c r="F13" s="264"/>
      <c r="G13" s="261"/>
      <c r="H13" s="266"/>
      <c r="I13" s="266">
        <f t="shared" si="0"/>
        <v>0</v>
      </c>
      <c r="J13" s="266">
        <f t="shared" si="0"/>
        <v>0</v>
      </c>
      <c r="K13" s="266"/>
      <c r="L13" s="267"/>
      <c r="M13" s="268"/>
      <c r="N13" s="268"/>
      <c r="O13" s="256"/>
      <c r="P13" s="256"/>
      <c r="Q13" s="256"/>
      <c r="R13" s="256"/>
      <c r="S13" s="256"/>
    </row>
    <row r="14" spans="1:19" ht="18" thickBot="1" x14ac:dyDescent="0.45">
      <c r="A14" s="269"/>
      <c r="B14" s="270"/>
      <c r="C14" s="270"/>
      <c r="D14" s="271"/>
      <c r="E14" s="272"/>
      <c r="F14" s="264"/>
      <c r="G14" s="246"/>
      <c r="H14" s="273"/>
      <c r="I14" s="273">
        <f t="shared" si="0"/>
        <v>0</v>
      </c>
      <c r="J14" s="273">
        <f t="shared" si="0"/>
        <v>0</v>
      </c>
      <c r="K14" s="273"/>
      <c r="L14" s="274"/>
      <c r="M14" s="268"/>
      <c r="N14" s="268"/>
      <c r="O14" s="256"/>
      <c r="P14" s="256"/>
      <c r="Q14" s="256"/>
      <c r="R14" s="256"/>
      <c r="S14" s="256"/>
    </row>
    <row r="15" spans="1:19" ht="18" thickBot="1" x14ac:dyDescent="0.45">
      <c r="Q15" s="256"/>
      <c r="R15" s="256"/>
      <c r="S15" s="256"/>
    </row>
    <row r="16" spans="1:19" ht="19.2" x14ac:dyDescent="0.4">
      <c r="A16" s="255"/>
      <c r="B16" s="255"/>
      <c r="C16" s="252" t="s">
        <v>642</v>
      </c>
      <c r="D16" s="253"/>
      <c r="E16" s="253"/>
      <c r="F16" s="254"/>
      <c r="H16" s="275" t="s">
        <v>643</v>
      </c>
      <c r="I16" s="276"/>
      <c r="J16" s="276"/>
      <c r="K16" s="276"/>
      <c r="L16" s="276"/>
      <c r="M16" s="277" t="s">
        <v>644</v>
      </c>
      <c r="N16" s="278">
        <v>81.400000000000006</v>
      </c>
      <c r="O16" s="277" t="s">
        <v>645</v>
      </c>
      <c r="P16" s="279">
        <v>73.5</v>
      </c>
      <c r="Q16" s="255"/>
      <c r="R16" s="255"/>
      <c r="S16" s="255"/>
    </row>
    <row r="17" spans="1:19" x14ac:dyDescent="0.4">
      <c r="A17" s="256"/>
      <c r="B17" s="256"/>
      <c r="C17" s="245" t="s">
        <v>646</v>
      </c>
      <c r="D17" s="258" t="s">
        <v>647</v>
      </c>
      <c r="E17" s="257" t="s">
        <v>648</v>
      </c>
      <c r="F17" s="280" t="s">
        <v>649</v>
      </c>
      <c r="G17" s="256"/>
      <c r="H17" s="281" t="s">
        <v>650</v>
      </c>
      <c r="I17" s="258" t="s">
        <v>651</v>
      </c>
      <c r="J17" s="258" t="s">
        <v>652</v>
      </c>
      <c r="K17" s="257" t="s">
        <v>648</v>
      </c>
      <c r="L17" s="257" t="s">
        <v>649</v>
      </c>
      <c r="M17" s="257" t="s">
        <v>653</v>
      </c>
      <c r="N17" s="257" t="s">
        <v>654</v>
      </c>
      <c r="O17" s="257" t="s">
        <v>655</v>
      </c>
      <c r="P17" s="280" t="s">
        <v>656</v>
      </c>
      <c r="Q17" s="256"/>
      <c r="R17" s="256"/>
      <c r="S17" s="256"/>
    </row>
    <row r="18" spans="1:19" ht="14.4" customHeight="1" x14ac:dyDescent="0.4">
      <c r="A18" s="282"/>
      <c r="B18" s="260"/>
      <c r="C18" s="261" t="s">
        <v>657</v>
      </c>
      <c r="D18" s="258"/>
      <c r="E18" s="257"/>
      <c r="F18" s="280"/>
      <c r="G18" s="256"/>
      <c r="H18" s="265" t="str">
        <f>C18</f>
        <v>진찰료</v>
      </c>
      <c r="I18" s="283"/>
      <c r="J18" s="237">
        <f>D18</f>
        <v>0</v>
      </c>
      <c r="K18" s="290">
        <f>E18</f>
        <v>0</v>
      </c>
      <c r="L18" s="291">
        <f>F18</f>
        <v>0</v>
      </c>
      <c r="M18" s="266"/>
      <c r="N18" s="286"/>
      <c r="O18" s="263">
        <f>P16</f>
        <v>73.5</v>
      </c>
      <c r="P18" s="287">
        <f>N18*K18*L18*O18</f>
        <v>0</v>
      </c>
      <c r="Q18" s="256"/>
      <c r="R18" s="288"/>
      <c r="S18" s="256"/>
    </row>
    <row r="19" spans="1:19" x14ac:dyDescent="0.4">
      <c r="A19" s="282"/>
      <c r="B19" s="260"/>
      <c r="C19" s="261"/>
      <c r="D19" s="258"/>
      <c r="E19" s="257"/>
      <c r="F19" s="280"/>
      <c r="G19" s="256"/>
      <c r="H19" s="289"/>
      <c r="I19" s="283"/>
      <c r="J19" s="237">
        <f t="shared" ref="J19:L46" si="1">D19</f>
        <v>0</v>
      </c>
      <c r="K19" s="290">
        <f t="shared" si="1"/>
        <v>0</v>
      </c>
      <c r="L19" s="291">
        <f t="shared" si="1"/>
        <v>0</v>
      </c>
      <c r="M19" s="266"/>
      <c r="N19" s="286"/>
      <c r="O19" s="263">
        <f>O18</f>
        <v>73.5</v>
      </c>
      <c r="P19" s="287">
        <f t="shared" ref="P19:P46" si="2">N19*K19*L19*O19</f>
        <v>0</v>
      </c>
      <c r="Q19" s="256"/>
      <c r="R19" s="288"/>
      <c r="S19" s="256"/>
    </row>
    <row r="20" spans="1:19" x14ac:dyDescent="0.4">
      <c r="A20" s="282"/>
      <c r="B20" s="264"/>
      <c r="C20" s="261" t="s">
        <v>658</v>
      </c>
      <c r="D20" s="263"/>
      <c r="E20" s="257"/>
      <c r="F20" s="280"/>
      <c r="G20" s="256"/>
      <c r="H20" s="265" t="str">
        <f>C20</f>
        <v>약재료</v>
      </c>
      <c r="I20" s="283"/>
      <c r="J20" s="237">
        <f t="shared" si="1"/>
        <v>0</v>
      </c>
      <c r="K20" s="290">
        <f t="shared" si="1"/>
        <v>0</v>
      </c>
      <c r="L20" s="291">
        <f t="shared" si="1"/>
        <v>0</v>
      </c>
      <c r="M20" s="266"/>
      <c r="N20" s="286"/>
      <c r="O20" s="263">
        <f t="shared" ref="O20:O46" si="3">O19</f>
        <v>73.5</v>
      </c>
      <c r="P20" s="287">
        <f t="shared" si="2"/>
        <v>0</v>
      </c>
      <c r="Q20" s="256"/>
      <c r="R20" s="288"/>
      <c r="S20" s="256"/>
    </row>
    <row r="21" spans="1:19" x14ac:dyDescent="0.4">
      <c r="A21" s="282"/>
      <c r="B21" s="260"/>
      <c r="C21" s="261"/>
      <c r="D21" s="258"/>
      <c r="E21" s="257"/>
      <c r="F21" s="280"/>
      <c r="G21" s="256"/>
      <c r="H21" s="289"/>
      <c r="I21" s="283"/>
      <c r="J21" s="237">
        <f t="shared" si="1"/>
        <v>0</v>
      </c>
      <c r="K21" s="290">
        <f t="shared" si="1"/>
        <v>0</v>
      </c>
      <c r="L21" s="291">
        <f t="shared" si="1"/>
        <v>0</v>
      </c>
      <c r="M21" s="266"/>
      <c r="N21" s="286"/>
      <c r="O21" s="263">
        <f t="shared" si="3"/>
        <v>73.5</v>
      </c>
      <c r="P21" s="287">
        <f t="shared" si="2"/>
        <v>0</v>
      </c>
      <c r="Q21" s="256"/>
      <c r="R21" s="288"/>
      <c r="S21" s="256"/>
    </row>
    <row r="22" spans="1:19" x14ac:dyDescent="0.4">
      <c r="A22" s="282"/>
      <c r="B22" s="260"/>
      <c r="C22" s="261"/>
      <c r="D22" s="258"/>
      <c r="E22" s="257"/>
      <c r="F22" s="280"/>
      <c r="G22" s="256"/>
      <c r="H22" s="289"/>
      <c r="I22" s="283"/>
      <c r="J22" s="237">
        <f t="shared" si="1"/>
        <v>0</v>
      </c>
      <c r="K22" s="290">
        <f t="shared" si="1"/>
        <v>0</v>
      </c>
      <c r="L22" s="291">
        <f t="shared" si="1"/>
        <v>0</v>
      </c>
      <c r="M22" s="266"/>
      <c r="N22" s="286"/>
      <c r="O22" s="263">
        <f t="shared" si="3"/>
        <v>73.5</v>
      </c>
      <c r="P22" s="287">
        <f t="shared" si="2"/>
        <v>0</v>
      </c>
      <c r="Q22" s="256"/>
      <c r="R22" s="288"/>
      <c r="S22" s="256"/>
    </row>
    <row r="23" spans="1:19" x14ac:dyDescent="0.4">
      <c r="A23" s="282"/>
      <c r="B23" s="260"/>
      <c r="C23" s="261"/>
      <c r="D23" s="258"/>
      <c r="E23" s="257"/>
      <c r="F23" s="280"/>
      <c r="G23" s="256"/>
      <c r="H23" s="289"/>
      <c r="I23" s="283"/>
      <c r="J23" s="237">
        <f t="shared" si="1"/>
        <v>0</v>
      </c>
      <c r="K23" s="290">
        <f t="shared" si="1"/>
        <v>0</v>
      </c>
      <c r="L23" s="291">
        <f t="shared" si="1"/>
        <v>0</v>
      </c>
      <c r="M23" s="266"/>
      <c r="N23" s="286"/>
      <c r="O23" s="263">
        <f t="shared" si="3"/>
        <v>73.5</v>
      </c>
      <c r="P23" s="287">
        <f t="shared" si="2"/>
        <v>0</v>
      </c>
      <c r="Q23" s="256"/>
      <c r="R23" s="288"/>
      <c r="S23" s="256"/>
    </row>
    <row r="24" spans="1:19" x14ac:dyDescent="0.4">
      <c r="A24" s="282"/>
      <c r="B24" s="260"/>
      <c r="C24" s="261"/>
      <c r="D24" s="258"/>
      <c r="E24" s="257"/>
      <c r="F24" s="280"/>
      <c r="G24" s="256"/>
      <c r="H24" s="289"/>
      <c r="I24" s="283"/>
      <c r="J24" s="237">
        <f t="shared" si="1"/>
        <v>0</v>
      </c>
      <c r="K24" s="290">
        <f t="shared" si="1"/>
        <v>0</v>
      </c>
      <c r="L24" s="291">
        <f t="shared" si="1"/>
        <v>0</v>
      </c>
      <c r="M24" s="266"/>
      <c r="N24" s="286"/>
      <c r="O24" s="263">
        <f t="shared" si="3"/>
        <v>73.5</v>
      </c>
      <c r="P24" s="287">
        <f t="shared" si="2"/>
        <v>0</v>
      </c>
      <c r="Q24" s="256"/>
      <c r="R24" s="288"/>
      <c r="S24" s="256"/>
    </row>
    <row r="25" spans="1:19" x14ac:dyDescent="0.4">
      <c r="A25" s="282"/>
      <c r="B25" s="260"/>
      <c r="C25" s="261"/>
      <c r="D25" s="258"/>
      <c r="E25" s="257"/>
      <c r="F25" s="280"/>
      <c r="G25" s="256"/>
      <c r="H25" s="289"/>
      <c r="I25" s="283"/>
      <c r="J25" s="237">
        <f t="shared" si="1"/>
        <v>0</v>
      </c>
      <c r="K25" s="290">
        <f t="shared" si="1"/>
        <v>0</v>
      </c>
      <c r="L25" s="291">
        <f t="shared" si="1"/>
        <v>0</v>
      </c>
      <c r="M25" s="266"/>
      <c r="N25" s="286"/>
      <c r="O25" s="263">
        <f t="shared" si="3"/>
        <v>73.5</v>
      </c>
      <c r="P25" s="287">
        <f t="shared" si="2"/>
        <v>0</v>
      </c>
      <c r="Q25" s="256"/>
      <c r="R25" s="288"/>
      <c r="S25" s="256"/>
    </row>
    <row r="26" spans="1:19" x14ac:dyDescent="0.4">
      <c r="A26" s="282"/>
      <c r="B26" s="260"/>
      <c r="C26" s="261"/>
      <c r="D26" s="258"/>
      <c r="E26" s="257"/>
      <c r="F26" s="280"/>
      <c r="G26" s="256"/>
      <c r="H26" s="289"/>
      <c r="I26" s="283"/>
      <c r="J26" s="237">
        <f t="shared" si="1"/>
        <v>0</v>
      </c>
      <c r="K26" s="290">
        <f t="shared" si="1"/>
        <v>0</v>
      </c>
      <c r="L26" s="291">
        <f t="shared" si="1"/>
        <v>0</v>
      </c>
      <c r="M26" s="266"/>
      <c r="N26" s="286"/>
      <c r="O26" s="263">
        <f t="shared" si="3"/>
        <v>73.5</v>
      </c>
      <c r="P26" s="287">
        <f t="shared" si="2"/>
        <v>0</v>
      </c>
      <c r="Q26" s="256"/>
      <c r="R26" s="288"/>
      <c r="S26" s="256"/>
    </row>
    <row r="27" spans="1:19" x14ac:dyDescent="0.4">
      <c r="A27" s="282"/>
      <c r="B27" s="260"/>
      <c r="C27" s="261"/>
      <c r="D27" s="258"/>
      <c r="E27" s="257"/>
      <c r="F27" s="280"/>
      <c r="G27" s="256"/>
      <c r="H27" s="289"/>
      <c r="I27" s="283"/>
      <c r="J27" s="237">
        <f t="shared" si="1"/>
        <v>0</v>
      </c>
      <c r="K27" s="290">
        <f t="shared" si="1"/>
        <v>0</v>
      </c>
      <c r="L27" s="291">
        <f t="shared" si="1"/>
        <v>0</v>
      </c>
      <c r="M27" s="266"/>
      <c r="N27" s="286"/>
      <c r="O27" s="263">
        <f t="shared" si="3"/>
        <v>73.5</v>
      </c>
      <c r="P27" s="287">
        <f t="shared" si="2"/>
        <v>0</v>
      </c>
      <c r="Q27" s="256"/>
      <c r="R27" s="288"/>
      <c r="S27" s="256"/>
    </row>
    <row r="28" spans="1:19" x14ac:dyDescent="0.4">
      <c r="A28" s="282"/>
      <c r="B28" s="260"/>
      <c r="C28" s="261"/>
      <c r="D28" s="258"/>
      <c r="E28" s="257"/>
      <c r="F28" s="280"/>
      <c r="G28" s="256"/>
      <c r="H28" s="289"/>
      <c r="I28" s="283"/>
      <c r="J28" s="237">
        <f t="shared" si="1"/>
        <v>0</v>
      </c>
      <c r="K28" s="290">
        <f t="shared" si="1"/>
        <v>0</v>
      </c>
      <c r="L28" s="291">
        <f t="shared" si="1"/>
        <v>0</v>
      </c>
      <c r="M28" s="266"/>
      <c r="N28" s="286"/>
      <c r="O28" s="263">
        <f t="shared" si="3"/>
        <v>73.5</v>
      </c>
      <c r="P28" s="287">
        <f t="shared" si="2"/>
        <v>0</v>
      </c>
      <c r="Q28" s="256"/>
      <c r="R28" s="288"/>
      <c r="S28" s="256"/>
    </row>
    <row r="29" spans="1:19" ht="19.2" customHeight="1" x14ac:dyDescent="0.4">
      <c r="A29" s="282"/>
      <c r="B29" s="260"/>
      <c r="C29" s="261" t="s">
        <v>335</v>
      </c>
      <c r="D29" s="258"/>
      <c r="E29" s="257"/>
      <c r="F29" s="280"/>
      <c r="G29" s="256"/>
      <c r="H29" s="265" t="str">
        <f>C29</f>
        <v>주사료</v>
      </c>
      <c r="I29" s="283"/>
      <c r="J29" s="237">
        <f t="shared" si="1"/>
        <v>0</v>
      </c>
      <c r="K29" s="290">
        <f t="shared" si="1"/>
        <v>0</v>
      </c>
      <c r="L29" s="291">
        <f t="shared" si="1"/>
        <v>0</v>
      </c>
      <c r="M29" s="266"/>
      <c r="N29" s="286"/>
      <c r="O29" s="263">
        <f t="shared" si="3"/>
        <v>73.5</v>
      </c>
      <c r="P29" s="287">
        <f t="shared" si="2"/>
        <v>0</v>
      </c>
      <c r="Q29" s="256"/>
      <c r="R29" s="288"/>
      <c r="S29" s="256"/>
    </row>
    <row r="30" spans="1:19" x14ac:dyDescent="0.4">
      <c r="A30" s="282"/>
      <c r="B30" s="260"/>
      <c r="C30" s="261"/>
      <c r="D30" s="258"/>
      <c r="E30" s="257"/>
      <c r="F30" s="280"/>
      <c r="G30" s="256"/>
      <c r="H30" s="289"/>
      <c r="I30" s="283"/>
      <c r="J30" s="237">
        <f t="shared" si="1"/>
        <v>0</v>
      </c>
      <c r="K30" s="290">
        <f t="shared" si="1"/>
        <v>0</v>
      </c>
      <c r="L30" s="291">
        <f t="shared" si="1"/>
        <v>0</v>
      </c>
      <c r="M30" s="266"/>
      <c r="N30" s="286"/>
      <c r="O30" s="263">
        <f t="shared" si="3"/>
        <v>73.5</v>
      </c>
      <c r="P30" s="287">
        <f t="shared" si="2"/>
        <v>0</v>
      </c>
      <c r="Q30" s="256"/>
      <c r="R30" s="288"/>
      <c r="S30" s="256"/>
    </row>
    <row r="31" spans="1:19" x14ac:dyDescent="0.4">
      <c r="A31" s="282"/>
      <c r="B31" s="260"/>
      <c r="C31" s="261"/>
      <c r="D31" s="258"/>
      <c r="E31" s="257"/>
      <c r="F31" s="280"/>
      <c r="G31" s="256"/>
      <c r="H31" s="289"/>
      <c r="I31" s="283"/>
      <c r="J31" s="237">
        <f t="shared" si="1"/>
        <v>0</v>
      </c>
      <c r="K31" s="290">
        <f t="shared" si="1"/>
        <v>0</v>
      </c>
      <c r="L31" s="291">
        <f t="shared" si="1"/>
        <v>0</v>
      </c>
      <c r="M31" s="266"/>
      <c r="N31" s="286"/>
      <c r="O31" s="263">
        <f t="shared" si="3"/>
        <v>73.5</v>
      </c>
      <c r="P31" s="287">
        <f t="shared" si="2"/>
        <v>0</v>
      </c>
      <c r="Q31" s="256"/>
      <c r="R31" s="288"/>
      <c r="S31" s="256"/>
    </row>
    <row r="32" spans="1:19" x14ac:dyDescent="0.4">
      <c r="A32" s="282"/>
      <c r="B32" s="260"/>
      <c r="C32" s="261"/>
      <c r="D32" s="258"/>
      <c r="E32" s="257"/>
      <c r="F32" s="280"/>
      <c r="G32" s="256"/>
      <c r="H32" s="289"/>
      <c r="I32" s="283"/>
      <c r="J32" s="237">
        <f t="shared" si="1"/>
        <v>0</v>
      </c>
      <c r="K32" s="290">
        <f t="shared" si="1"/>
        <v>0</v>
      </c>
      <c r="L32" s="291">
        <f t="shared" si="1"/>
        <v>0</v>
      </c>
      <c r="M32" s="266"/>
      <c r="N32" s="286"/>
      <c r="O32" s="263">
        <f t="shared" si="3"/>
        <v>73.5</v>
      </c>
      <c r="P32" s="287">
        <f t="shared" si="2"/>
        <v>0</v>
      </c>
      <c r="Q32" s="256"/>
      <c r="R32" s="288"/>
      <c r="S32" s="256"/>
    </row>
    <row r="33" spans="1:19" ht="19.2" customHeight="1" x14ac:dyDescent="0.4">
      <c r="A33" s="282"/>
      <c r="B33" s="260"/>
      <c r="C33" s="261" t="s">
        <v>263</v>
      </c>
      <c r="D33" s="258"/>
      <c r="E33" s="257"/>
      <c r="F33" s="280"/>
      <c r="G33" s="256"/>
      <c r="H33" s="265" t="str">
        <f>C33</f>
        <v>처치및 수술료</v>
      </c>
      <c r="I33" s="266"/>
      <c r="J33" s="237">
        <f t="shared" si="1"/>
        <v>0</v>
      </c>
      <c r="K33" s="290">
        <f t="shared" si="1"/>
        <v>0</v>
      </c>
      <c r="L33" s="291">
        <f t="shared" si="1"/>
        <v>0</v>
      </c>
      <c r="M33" s="266"/>
      <c r="N33" s="286"/>
      <c r="O33" s="263">
        <f t="shared" si="3"/>
        <v>73.5</v>
      </c>
      <c r="P33" s="287">
        <f t="shared" si="2"/>
        <v>0</v>
      </c>
      <c r="Q33" s="256"/>
      <c r="R33" s="288"/>
      <c r="S33" s="256"/>
    </row>
    <row r="34" spans="1:19" x14ac:dyDescent="0.4">
      <c r="A34" s="282"/>
      <c r="B34" s="260"/>
      <c r="C34" s="261"/>
      <c r="D34" s="258"/>
      <c r="E34" s="257"/>
      <c r="F34" s="280"/>
      <c r="G34" s="256"/>
      <c r="H34" s="289"/>
      <c r="I34" s="283"/>
      <c r="J34" s="237">
        <f t="shared" si="1"/>
        <v>0</v>
      </c>
      <c r="K34" s="290">
        <f t="shared" si="1"/>
        <v>0</v>
      </c>
      <c r="L34" s="291">
        <f t="shared" si="1"/>
        <v>0</v>
      </c>
      <c r="M34" s="266"/>
      <c r="N34" s="286"/>
      <c r="O34" s="263">
        <f t="shared" si="3"/>
        <v>73.5</v>
      </c>
      <c r="P34" s="287">
        <f t="shared" si="2"/>
        <v>0</v>
      </c>
      <c r="Q34" s="256"/>
      <c r="R34" s="288"/>
      <c r="S34" s="256"/>
    </row>
    <row r="35" spans="1:19" x14ac:dyDescent="0.4">
      <c r="A35" s="282"/>
      <c r="B35" s="260"/>
      <c r="C35" s="261"/>
      <c r="D35" s="258"/>
      <c r="E35" s="257"/>
      <c r="F35" s="280"/>
      <c r="G35" s="256"/>
      <c r="H35" s="289"/>
      <c r="I35" s="283"/>
      <c r="J35" s="237">
        <f t="shared" si="1"/>
        <v>0</v>
      </c>
      <c r="K35" s="290">
        <f t="shared" si="1"/>
        <v>0</v>
      </c>
      <c r="L35" s="291">
        <f t="shared" si="1"/>
        <v>0</v>
      </c>
      <c r="M35" s="266"/>
      <c r="N35" s="286"/>
      <c r="O35" s="263">
        <f t="shared" si="3"/>
        <v>73.5</v>
      </c>
      <c r="P35" s="287">
        <f t="shared" si="2"/>
        <v>0</v>
      </c>
      <c r="Q35" s="256"/>
      <c r="R35" s="288"/>
      <c r="S35" s="256"/>
    </row>
    <row r="36" spans="1:19" x14ac:dyDescent="0.4">
      <c r="A36" s="282"/>
      <c r="B36" s="260"/>
      <c r="C36" s="261"/>
      <c r="D36" s="258"/>
      <c r="E36" s="257"/>
      <c r="F36" s="280"/>
      <c r="G36" s="256"/>
      <c r="H36" s="289"/>
      <c r="I36" s="283"/>
      <c r="J36" s="237">
        <f t="shared" si="1"/>
        <v>0</v>
      </c>
      <c r="K36" s="290">
        <f t="shared" si="1"/>
        <v>0</v>
      </c>
      <c r="L36" s="291">
        <f t="shared" si="1"/>
        <v>0</v>
      </c>
      <c r="M36" s="266"/>
      <c r="N36" s="286"/>
      <c r="O36" s="263">
        <f t="shared" si="3"/>
        <v>73.5</v>
      </c>
      <c r="P36" s="287">
        <f t="shared" si="2"/>
        <v>0</v>
      </c>
      <c r="Q36" s="256"/>
      <c r="R36" s="288"/>
      <c r="S36" s="256"/>
    </row>
    <row r="37" spans="1:19" x14ac:dyDescent="0.4">
      <c r="A37" s="282"/>
      <c r="B37" s="260"/>
      <c r="C37" s="261" t="s">
        <v>659</v>
      </c>
      <c r="D37" s="258"/>
      <c r="E37" s="257"/>
      <c r="F37" s="280"/>
      <c r="G37" s="256"/>
      <c r="H37" s="265" t="str">
        <f>C37</f>
        <v>검사료</v>
      </c>
      <c r="I37" s="266"/>
      <c r="J37" s="237">
        <f t="shared" si="1"/>
        <v>0</v>
      </c>
      <c r="K37" s="290">
        <f t="shared" si="1"/>
        <v>0</v>
      </c>
      <c r="L37" s="291">
        <f t="shared" si="1"/>
        <v>0</v>
      </c>
      <c r="M37" s="266"/>
      <c r="N37" s="286"/>
      <c r="O37" s="263">
        <f t="shared" si="3"/>
        <v>73.5</v>
      </c>
      <c r="P37" s="287">
        <f t="shared" si="2"/>
        <v>0</v>
      </c>
      <c r="Q37" s="256"/>
      <c r="R37" s="288"/>
      <c r="S37" s="256"/>
    </row>
    <row r="38" spans="1:19" x14ac:dyDescent="0.4">
      <c r="A38" s="282"/>
      <c r="B38" s="260"/>
      <c r="C38" s="261"/>
      <c r="D38" s="258"/>
      <c r="E38" s="257"/>
      <c r="F38" s="280"/>
      <c r="G38" s="256"/>
      <c r="H38" s="289"/>
      <c r="I38" s="283"/>
      <c r="J38" s="237">
        <f t="shared" si="1"/>
        <v>0</v>
      </c>
      <c r="K38" s="290">
        <f t="shared" si="1"/>
        <v>0</v>
      </c>
      <c r="L38" s="291">
        <f t="shared" si="1"/>
        <v>0</v>
      </c>
      <c r="M38" s="266"/>
      <c r="N38" s="286"/>
      <c r="O38" s="263">
        <f t="shared" si="3"/>
        <v>73.5</v>
      </c>
      <c r="P38" s="287">
        <f t="shared" si="2"/>
        <v>0</v>
      </c>
      <c r="Q38" s="256"/>
      <c r="R38" s="288"/>
      <c r="S38" s="256"/>
    </row>
    <row r="39" spans="1:19" x14ac:dyDescent="0.4">
      <c r="A39" s="282"/>
      <c r="B39" s="260"/>
      <c r="C39" s="261"/>
      <c r="D39" s="258"/>
      <c r="E39" s="257"/>
      <c r="F39" s="280"/>
      <c r="G39" s="256"/>
      <c r="H39" s="289"/>
      <c r="I39" s="283"/>
      <c r="J39" s="237">
        <f t="shared" si="1"/>
        <v>0</v>
      </c>
      <c r="K39" s="290">
        <f t="shared" si="1"/>
        <v>0</v>
      </c>
      <c r="L39" s="291">
        <f t="shared" si="1"/>
        <v>0</v>
      </c>
      <c r="M39" s="266"/>
      <c r="N39" s="286"/>
      <c r="O39" s="263">
        <f t="shared" si="3"/>
        <v>73.5</v>
      </c>
      <c r="P39" s="287">
        <f t="shared" si="2"/>
        <v>0</v>
      </c>
      <c r="Q39" s="256"/>
      <c r="R39" s="288"/>
      <c r="S39" s="256"/>
    </row>
    <row r="40" spans="1:19" x14ac:dyDescent="0.4">
      <c r="A40" s="282"/>
      <c r="B40" s="260"/>
      <c r="C40" s="261"/>
      <c r="D40" s="258"/>
      <c r="E40" s="257"/>
      <c r="F40" s="280"/>
      <c r="G40" s="256"/>
      <c r="H40" s="289"/>
      <c r="I40" s="283"/>
      <c r="J40" s="237">
        <f t="shared" si="1"/>
        <v>0</v>
      </c>
      <c r="K40" s="290">
        <f t="shared" si="1"/>
        <v>0</v>
      </c>
      <c r="L40" s="291">
        <f t="shared" si="1"/>
        <v>0</v>
      </c>
      <c r="M40" s="266"/>
      <c r="N40" s="286"/>
      <c r="O40" s="263">
        <f t="shared" si="3"/>
        <v>73.5</v>
      </c>
      <c r="P40" s="287">
        <f t="shared" si="2"/>
        <v>0</v>
      </c>
      <c r="Q40" s="256"/>
      <c r="R40" s="288"/>
      <c r="S40" s="256"/>
    </row>
    <row r="41" spans="1:19" x14ac:dyDescent="0.4">
      <c r="A41" s="256"/>
      <c r="B41" s="260"/>
      <c r="C41" s="261"/>
      <c r="D41" s="258"/>
      <c r="E41" s="257"/>
      <c r="F41" s="280"/>
      <c r="G41" s="256"/>
      <c r="H41" s="289"/>
      <c r="I41" s="283"/>
      <c r="J41" s="237">
        <f t="shared" si="1"/>
        <v>0</v>
      </c>
      <c r="K41" s="290">
        <f t="shared" si="1"/>
        <v>0</v>
      </c>
      <c r="L41" s="291">
        <f t="shared" si="1"/>
        <v>0</v>
      </c>
      <c r="M41" s="266"/>
      <c r="N41" s="286"/>
      <c r="O41" s="263">
        <f t="shared" si="3"/>
        <v>73.5</v>
      </c>
      <c r="P41" s="287">
        <f t="shared" si="2"/>
        <v>0</v>
      </c>
      <c r="Q41" s="256"/>
      <c r="R41" s="288"/>
      <c r="S41" s="256"/>
    </row>
    <row r="42" spans="1:19" x14ac:dyDescent="0.4">
      <c r="A42" s="256"/>
      <c r="B42" s="264"/>
      <c r="C42" s="261"/>
      <c r="D42" s="263"/>
      <c r="E42" s="257"/>
      <c r="F42" s="280"/>
      <c r="G42" s="256"/>
      <c r="H42" s="289"/>
      <c r="I42" s="283"/>
      <c r="J42" s="237">
        <f t="shared" si="1"/>
        <v>0</v>
      </c>
      <c r="K42" s="290">
        <f t="shared" si="1"/>
        <v>0</v>
      </c>
      <c r="L42" s="291">
        <f t="shared" si="1"/>
        <v>0</v>
      </c>
      <c r="M42" s="266"/>
      <c r="N42" s="286"/>
      <c r="O42" s="263">
        <f t="shared" si="3"/>
        <v>73.5</v>
      </c>
      <c r="P42" s="287">
        <f t="shared" si="2"/>
        <v>0</v>
      </c>
      <c r="Q42" s="256"/>
      <c r="R42" s="288"/>
      <c r="S42" s="256"/>
    </row>
    <row r="43" spans="1:19" x14ac:dyDescent="0.4">
      <c r="A43" s="256"/>
      <c r="B43" s="260"/>
      <c r="C43" s="261"/>
      <c r="D43" s="258"/>
      <c r="E43" s="257"/>
      <c r="F43" s="280"/>
      <c r="G43" s="256"/>
      <c r="H43" s="289"/>
      <c r="I43" s="283"/>
      <c r="J43" s="237">
        <f t="shared" si="1"/>
        <v>0</v>
      </c>
      <c r="K43" s="290">
        <f t="shared" si="1"/>
        <v>0</v>
      </c>
      <c r="L43" s="291">
        <f t="shared" si="1"/>
        <v>0</v>
      </c>
      <c r="M43" s="266"/>
      <c r="N43" s="286"/>
      <c r="O43" s="263">
        <f t="shared" si="3"/>
        <v>73.5</v>
      </c>
      <c r="P43" s="287">
        <f t="shared" si="2"/>
        <v>0</v>
      </c>
      <c r="Q43" s="256"/>
      <c r="R43" s="288"/>
      <c r="S43" s="256"/>
    </row>
    <row r="44" spans="1:19" x14ac:dyDescent="0.4">
      <c r="A44" s="256"/>
      <c r="B44" s="260"/>
      <c r="C44" s="261"/>
      <c r="D44" s="258"/>
      <c r="E44" s="257"/>
      <c r="F44" s="280"/>
      <c r="G44" s="256"/>
      <c r="H44" s="289"/>
      <c r="I44" s="283"/>
      <c r="J44" s="237">
        <f t="shared" si="1"/>
        <v>0</v>
      </c>
      <c r="K44" s="290">
        <f t="shared" si="1"/>
        <v>0</v>
      </c>
      <c r="L44" s="291">
        <f t="shared" si="1"/>
        <v>0</v>
      </c>
      <c r="M44" s="266"/>
      <c r="N44" s="286"/>
      <c r="O44" s="263">
        <f t="shared" si="3"/>
        <v>73.5</v>
      </c>
      <c r="P44" s="287">
        <f t="shared" si="2"/>
        <v>0</v>
      </c>
      <c r="Q44" s="256"/>
      <c r="R44" s="288"/>
      <c r="S44" s="256"/>
    </row>
    <row r="45" spans="1:19" x14ac:dyDescent="0.4">
      <c r="A45" s="256"/>
      <c r="B45" s="260"/>
      <c r="C45" s="261"/>
      <c r="D45" s="258"/>
      <c r="E45" s="257"/>
      <c r="F45" s="280"/>
      <c r="G45" s="256"/>
      <c r="H45" s="289"/>
      <c r="I45" s="283"/>
      <c r="J45" s="237">
        <f t="shared" si="1"/>
        <v>0</v>
      </c>
      <c r="K45" s="290">
        <f t="shared" si="1"/>
        <v>0</v>
      </c>
      <c r="L45" s="291">
        <f t="shared" si="1"/>
        <v>0</v>
      </c>
      <c r="M45" s="266"/>
      <c r="N45" s="286"/>
      <c r="O45" s="263">
        <f t="shared" si="3"/>
        <v>73.5</v>
      </c>
      <c r="P45" s="287">
        <f t="shared" si="2"/>
        <v>0</v>
      </c>
      <c r="Q45" s="256"/>
      <c r="R45" s="288"/>
      <c r="S45" s="256"/>
    </row>
    <row r="46" spans="1:19" ht="18" thickBot="1" x14ac:dyDescent="0.45">
      <c r="A46" s="256"/>
      <c r="B46" s="260"/>
      <c r="C46" s="246"/>
      <c r="D46" s="293"/>
      <c r="E46" s="270"/>
      <c r="F46" s="307"/>
      <c r="G46" s="256"/>
      <c r="H46" s="297"/>
      <c r="I46" s="308"/>
      <c r="J46" s="309">
        <f t="shared" si="1"/>
        <v>0</v>
      </c>
      <c r="K46" s="299">
        <f t="shared" si="1"/>
        <v>0</v>
      </c>
      <c r="L46" s="300">
        <f t="shared" si="1"/>
        <v>0</v>
      </c>
      <c r="M46" s="273"/>
      <c r="N46" s="301"/>
      <c r="O46" s="263">
        <f t="shared" si="3"/>
        <v>73.5</v>
      </c>
      <c r="P46" s="302">
        <f t="shared" si="2"/>
        <v>0</v>
      </c>
      <c r="Q46" s="256"/>
      <c r="R46" s="288"/>
      <c r="S46" s="256"/>
    </row>
    <row r="47" spans="1:19" x14ac:dyDescent="0.4">
      <c r="Q47" s="256"/>
      <c r="R47" s="256"/>
      <c r="S47" s="256"/>
    </row>
    <row r="48" spans="1:19" x14ac:dyDescent="0.4">
      <c r="Q48" s="256"/>
      <c r="R48" s="256"/>
      <c r="S48" s="256"/>
    </row>
    <row r="49" spans="17:19" x14ac:dyDescent="0.4">
      <c r="Q49" s="256"/>
      <c r="R49" s="256"/>
      <c r="S49" s="256"/>
    </row>
    <row r="50" spans="17:19" x14ac:dyDescent="0.4">
      <c r="Q50" s="256"/>
      <c r="R50" s="256"/>
      <c r="S50" s="256"/>
    </row>
    <row r="51" spans="17:19" x14ac:dyDescent="0.4">
      <c r="Q51" s="256"/>
      <c r="R51" s="256"/>
      <c r="S51" s="256"/>
    </row>
    <row r="52" spans="17:19" x14ac:dyDescent="0.4">
      <c r="Q52" s="256"/>
      <c r="R52" s="256"/>
      <c r="S52" s="256"/>
    </row>
    <row r="53" spans="17:19" x14ac:dyDescent="0.4">
      <c r="Q53" s="256"/>
      <c r="R53" s="256"/>
      <c r="S53" s="256"/>
    </row>
    <row r="54" spans="17:19" x14ac:dyDescent="0.4">
      <c r="Q54" s="256"/>
      <c r="R54" s="256"/>
      <c r="S54" s="256"/>
    </row>
    <row r="55" spans="17:19" x14ac:dyDescent="0.4">
      <c r="Q55" s="256"/>
      <c r="R55" s="256"/>
      <c r="S55" s="256"/>
    </row>
    <row r="56" spans="17:19" x14ac:dyDescent="0.4">
      <c r="Q56" s="256"/>
      <c r="R56" s="256"/>
      <c r="S56" s="256"/>
    </row>
    <row r="57" spans="17:19" x14ac:dyDescent="0.4">
      <c r="Q57" s="256"/>
      <c r="R57" s="256"/>
      <c r="S57" s="256"/>
    </row>
    <row r="58" spans="17:19" x14ac:dyDescent="0.4">
      <c r="Q58" s="256"/>
      <c r="R58" s="256"/>
      <c r="S58" s="256"/>
    </row>
    <row r="59" spans="17:19" x14ac:dyDescent="0.4">
      <c r="Q59" s="256"/>
      <c r="R59" s="256"/>
      <c r="S59" s="256"/>
    </row>
    <row r="60" spans="17:19" x14ac:dyDescent="0.4">
      <c r="Q60" s="256"/>
      <c r="R60" s="256"/>
      <c r="S60" s="256"/>
    </row>
    <row r="61" spans="17:19" x14ac:dyDescent="0.4">
      <c r="Q61" s="256"/>
      <c r="R61" s="256"/>
      <c r="S61" s="256"/>
    </row>
    <row r="62" spans="17:19" x14ac:dyDescent="0.4">
      <c r="Q62" s="256"/>
      <c r="R62" s="256"/>
      <c r="S62" s="256"/>
    </row>
    <row r="63" spans="17:19" x14ac:dyDescent="0.4">
      <c r="Q63" s="256"/>
      <c r="R63" s="256"/>
      <c r="S63" s="256"/>
    </row>
    <row r="64" spans="17:19" x14ac:dyDescent="0.4">
      <c r="Q64" s="256"/>
      <c r="R64" s="256"/>
      <c r="S64" s="256"/>
    </row>
  </sheetData>
  <mergeCells count="4">
    <mergeCell ref="A9:E9"/>
    <mergeCell ref="G9:L9"/>
    <mergeCell ref="C16:F16"/>
    <mergeCell ref="H16:L16"/>
  </mergeCells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6"/>
  <sheetViews>
    <sheetView workbookViewId="0">
      <selection sqref="A1:XFD1048576"/>
    </sheetView>
  </sheetViews>
  <sheetFormatPr defaultColWidth="7.3984375" defaultRowHeight="15.6" x14ac:dyDescent="0.4"/>
  <cols>
    <col min="1" max="1" width="8.5" style="3" customWidth="1"/>
    <col min="2" max="2" width="8.59765625" style="3" customWidth="1"/>
    <col min="3" max="3" width="7.19921875" style="3" customWidth="1"/>
    <col min="4" max="4" width="5.09765625" style="3" customWidth="1"/>
    <col min="5" max="5" width="9.19921875" style="3" customWidth="1"/>
    <col min="6" max="6" width="4.09765625" style="3" customWidth="1"/>
    <col min="7" max="7" width="5.8984375" style="3" customWidth="1"/>
    <col min="8" max="8" width="3.8984375" style="3" customWidth="1"/>
    <col min="9" max="9" width="3" style="3" customWidth="1"/>
    <col min="10" max="10" width="6.69921875" style="3" customWidth="1"/>
    <col min="11" max="11" width="6.5" style="3" customWidth="1"/>
    <col min="12" max="12" width="4.69921875" style="3" customWidth="1"/>
    <col min="13" max="13" width="4.09765625" style="3" customWidth="1"/>
    <col min="14" max="14" width="5.69921875" style="3" customWidth="1"/>
    <col min="15" max="15" width="2.59765625" style="3" customWidth="1"/>
    <col min="16" max="17" width="4" style="3" hidden="1" customWidth="1"/>
    <col min="18" max="19" width="4" style="3" customWidth="1"/>
    <col min="20" max="20" width="3.3984375" style="3" customWidth="1"/>
    <col min="21" max="21" width="3" style="3" customWidth="1"/>
    <col min="22" max="22" width="6.19921875" style="3" customWidth="1"/>
    <col min="23" max="23" width="4.69921875" style="3" customWidth="1"/>
    <col min="24" max="24" width="4.8984375" style="3" customWidth="1"/>
    <col min="25" max="25" width="4.5" style="3" customWidth="1"/>
    <col min="26" max="26" width="5.09765625" style="3" customWidth="1"/>
    <col min="27" max="27" width="5.3984375" style="3" customWidth="1"/>
    <col min="28" max="28" width="7.8984375" style="3" customWidth="1"/>
    <col min="29" max="29" width="6.59765625" style="3" customWidth="1"/>
    <col min="30" max="34" width="1.8984375" style="3" customWidth="1"/>
    <col min="35" max="16384" width="7.3984375" style="3"/>
  </cols>
  <sheetData>
    <row r="1" spans="1:29" x14ac:dyDescent="0.4">
      <c r="A1" s="3" t="s">
        <v>0</v>
      </c>
      <c r="D1" s="3" t="s">
        <v>143</v>
      </c>
      <c r="E1" s="3">
        <v>3</v>
      </c>
      <c r="Y1" s="140" t="s">
        <v>97</v>
      </c>
      <c r="Z1" s="140"/>
      <c r="AA1" s="140"/>
    </row>
    <row r="2" spans="1:29" x14ac:dyDescent="0.4">
      <c r="A2" s="99" t="s">
        <v>1</v>
      </c>
      <c r="B2" s="101"/>
      <c r="C2" s="108" t="s">
        <v>64</v>
      </c>
      <c r="D2" s="108" t="s">
        <v>65</v>
      </c>
      <c r="E2" s="108">
        <v>0</v>
      </c>
      <c r="F2" s="108">
        <v>3</v>
      </c>
      <c r="G2" s="134" t="s">
        <v>62</v>
      </c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/>
      <c r="T2" s="120" t="s">
        <v>60</v>
      </c>
      <c r="U2" s="111"/>
      <c r="V2" s="111"/>
      <c r="W2" s="111"/>
      <c r="X2" s="111"/>
      <c r="Y2" s="111"/>
      <c r="Z2" s="111"/>
      <c r="AA2" s="121"/>
    </row>
    <row r="3" spans="1:29" x14ac:dyDescent="0.4">
      <c r="A3" s="105"/>
      <c r="B3" s="107"/>
      <c r="C3" s="108"/>
      <c r="D3" s="108"/>
      <c r="E3" s="108"/>
      <c r="F3" s="108"/>
      <c r="G3" s="137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9"/>
      <c r="T3" s="99" t="s">
        <v>2</v>
      </c>
      <c r="U3" s="101"/>
      <c r="V3" s="99" t="s">
        <v>293</v>
      </c>
      <c r="W3" s="100"/>
      <c r="X3" s="100"/>
      <c r="Y3" s="100"/>
      <c r="Z3" s="100"/>
      <c r="AA3" s="101"/>
    </row>
    <row r="4" spans="1:29" ht="17.399999999999999" x14ac:dyDescent="0.4">
      <c r="A4" s="157" t="s">
        <v>99</v>
      </c>
      <c r="B4" s="158"/>
      <c r="C4" s="120">
        <v>123456</v>
      </c>
      <c r="D4" s="111"/>
      <c r="E4" s="111"/>
      <c r="F4" s="121"/>
      <c r="G4" s="180" t="s">
        <v>41</v>
      </c>
      <c r="H4" s="180"/>
      <c r="I4" s="180"/>
      <c r="J4" s="180"/>
      <c r="K4" s="120"/>
      <c r="L4" s="111"/>
      <c r="M4" s="111"/>
      <c r="N4" s="111"/>
      <c r="O4" s="111"/>
      <c r="P4" s="111"/>
      <c r="Q4" s="111"/>
      <c r="R4" s="111"/>
      <c r="S4" s="121"/>
      <c r="T4" s="105"/>
      <c r="U4" s="107"/>
      <c r="V4" s="105"/>
      <c r="W4" s="106"/>
      <c r="X4" s="106"/>
      <c r="Y4" s="106"/>
      <c r="Z4" s="106"/>
      <c r="AA4" s="107"/>
    </row>
    <row r="5" spans="1:29" x14ac:dyDescent="0.4">
      <c r="A5" s="120" t="s">
        <v>66</v>
      </c>
      <c r="B5" s="121"/>
      <c r="C5" s="120" t="s">
        <v>294</v>
      </c>
      <c r="D5" s="111"/>
      <c r="E5" s="111"/>
      <c r="F5" s="121"/>
      <c r="G5" s="120" t="s">
        <v>77</v>
      </c>
      <c r="H5" s="111"/>
      <c r="I5" s="111"/>
      <c r="J5" s="121"/>
      <c r="K5" s="120"/>
      <c r="L5" s="111"/>
      <c r="M5" s="111"/>
      <c r="N5" s="111"/>
      <c r="O5" s="111"/>
      <c r="P5" s="111"/>
      <c r="Q5" s="111"/>
      <c r="R5" s="111"/>
      <c r="S5" s="121"/>
      <c r="T5" s="99" t="s">
        <v>3</v>
      </c>
      <c r="U5" s="101"/>
      <c r="V5" s="99"/>
      <c r="W5" s="100"/>
      <c r="X5" s="100"/>
      <c r="Y5" s="100"/>
      <c r="Z5" s="100"/>
      <c r="AA5" s="101"/>
    </row>
    <row r="6" spans="1:29" x14ac:dyDescent="0.4">
      <c r="A6" s="120" t="s">
        <v>4</v>
      </c>
      <c r="B6" s="121"/>
      <c r="C6" s="120"/>
      <c r="D6" s="111"/>
      <c r="E6" s="111"/>
      <c r="F6" s="121"/>
      <c r="G6" s="120"/>
      <c r="H6" s="111"/>
      <c r="I6" s="111"/>
      <c r="J6" s="121"/>
      <c r="K6" s="5" t="s">
        <v>55</v>
      </c>
      <c r="L6" s="120"/>
      <c r="M6" s="111"/>
      <c r="N6" s="111"/>
      <c r="O6" s="111"/>
      <c r="P6" s="111"/>
      <c r="Q6" s="111"/>
      <c r="R6" s="111"/>
      <c r="S6" s="121"/>
      <c r="T6" s="105"/>
      <c r="U6" s="107"/>
      <c r="V6" s="105"/>
      <c r="W6" s="106"/>
      <c r="X6" s="106"/>
      <c r="Y6" s="106"/>
      <c r="Z6" s="106"/>
      <c r="AA6" s="107"/>
    </row>
    <row r="7" spans="1:29" x14ac:dyDescent="0.4">
      <c r="A7" s="120" t="s">
        <v>67</v>
      </c>
      <c r="B7" s="111"/>
      <c r="C7" s="111"/>
      <c r="D7" s="111"/>
      <c r="E7" s="111"/>
      <c r="F7" s="121"/>
      <c r="G7" s="122" t="s">
        <v>42</v>
      </c>
      <c r="H7" s="123"/>
      <c r="I7" s="124"/>
      <c r="J7" s="97" t="s">
        <v>45</v>
      </c>
      <c r="K7" s="53" t="s">
        <v>54</v>
      </c>
      <c r="L7" s="122" t="s">
        <v>56</v>
      </c>
      <c r="M7" s="124"/>
      <c r="N7" s="122" t="s">
        <v>57</v>
      </c>
      <c r="O7" s="124"/>
      <c r="P7" s="122" t="s">
        <v>100</v>
      </c>
      <c r="Q7" s="123"/>
      <c r="R7" s="122" t="s">
        <v>101</v>
      </c>
      <c r="S7" s="124"/>
      <c r="T7" s="187" t="s">
        <v>102</v>
      </c>
      <c r="U7" s="188"/>
      <c r="V7" s="186" t="s">
        <v>103</v>
      </c>
      <c r="W7" s="186"/>
      <c r="X7" s="186"/>
      <c r="Y7" s="122" t="s">
        <v>61</v>
      </c>
      <c r="Z7" s="123"/>
      <c r="AA7" s="124"/>
    </row>
    <row r="8" spans="1:29" x14ac:dyDescent="0.4">
      <c r="A8" s="99"/>
      <c r="B8" s="100"/>
      <c r="C8" s="100"/>
      <c r="D8" s="100"/>
      <c r="E8" s="100"/>
      <c r="F8" s="101"/>
      <c r="G8" s="120"/>
      <c r="H8" s="111"/>
      <c r="I8" s="121"/>
      <c r="J8" s="4"/>
      <c r="K8" s="4"/>
      <c r="L8" s="120"/>
      <c r="M8" s="121"/>
      <c r="N8" s="120"/>
      <c r="O8" s="121"/>
      <c r="P8" s="120">
        <v>12345</v>
      </c>
      <c r="Q8" s="121"/>
      <c r="R8" s="120"/>
      <c r="S8" s="121"/>
      <c r="T8" s="195"/>
      <c r="U8" s="196"/>
      <c r="V8" s="120"/>
      <c r="W8" s="121"/>
      <c r="X8" s="92" t="s">
        <v>35</v>
      </c>
      <c r="Y8" s="125"/>
      <c r="Z8" s="126"/>
      <c r="AA8" s="127"/>
    </row>
    <row r="9" spans="1:29" x14ac:dyDescent="0.4">
      <c r="A9" s="120"/>
      <c r="B9" s="111"/>
      <c r="C9" s="111"/>
      <c r="D9" s="111"/>
      <c r="E9" s="111"/>
      <c r="F9" s="121"/>
      <c r="G9" s="120"/>
      <c r="H9" s="111"/>
      <c r="I9" s="121"/>
      <c r="J9" s="4"/>
      <c r="K9" s="4"/>
      <c r="L9" s="120"/>
      <c r="M9" s="121"/>
      <c r="N9" s="120"/>
      <c r="O9" s="121"/>
      <c r="P9" s="120"/>
      <c r="Q9" s="121"/>
      <c r="R9" s="120"/>
      <c r="S9" s="121"/>
      <c r="T9" s="120"/>
      <c r="U9" s="121"/>
      <c r="V9" s="120"/>
      <c r="W9" s="121"/>
      <c r="X9" s="92" t="s">
        <v>35</v>
      </c>
      <c r="Y9" s="128"/>
      <c r="Z9" s="129"/>
      <c r="AA9" s="130"/>
    </row>
    <row r="10" spans="1:29" x14ac:dyDescent="0.4">
      <c r="A10" s="120"/>
      <c r="B10" s="111"/>
      <c r="C10" s="111"/>
      <c r="D10" s="111"/>
      <c r="E10" s="111"/>
      <c r="F10" s="121"/>
      <c r="G10" s="120"/>
      <c r="H10" s="111"/>
      <c r="I10" s="121"/>
      <c r="J10" s="4"/>
      <c r="K10" s="4"/>
      <c r="L10" s="120"/>
      <c r="M10" s="121"/>
      <c r="N10" s="120"/>
      <c r="O10" s="121"/>
      <c r="P10" s="120"/>
      <c r="Q10" s="121"/>
      <c r="R10" s="120"/>
      <c r="S10" s="121"/>
      <c r="T10" s="120"/>
      <c r="U10" s="121"/>
      <c r="V10" s="120"/>
      <c r="W10" s="121"/>
      <c r="X10" s="92" t="s">
        <v>35</v>
      </c>
      <c r="Y10" s="131"/>
      <c r="Z10" s="132"/>
      <c r="AA10" s="133"/>
    </row>
    <row r="11" spans="1:29" x14ac:dyDescent="0.4">
      <c r="A11" s="171" t="s">
        <v>93</v>
      </c>
      <c r="B11" s="172"/>
      <c r="C11" s="92"/>
      <c r="D11" s="92" t="s">
        <v>94</v>
      </c>
      <c r="E11" s="95" t="s">
        <v>95</v>
      </c>
      <c r="F11" s="120" t="s">
        <v>141</v>
      </c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21"/>
    </row>
    <row r="12" spans="1:29" x14ac:dyDescent="0.4">
      <c r="A12" s="99" t="s">
        <v>34</v>
      </c>
      <c r="B12" s="100"/>
      <c r="C12" s="100"/>
      <c r="D12" s="101"/>
      <c r="E12" s="156" t="s">
        <v>104</v>
      </c>
      <c r="F12" s="147"/>
      <c r="G12" s="180" t="s">
        <v>40</v>
      </c>
      <c r="H12" s="180"/>
      <c r="I12" s="180"/>
      <c r="J12" s="105" t="s">
        <v>105</v>
      </c>
      <c r="K12" s="107"/>
      <c r="L12" s="171" t="s">
        <v>142</v>
      </c>
      <c r="M12" s="172"/>
      <c r="N12" s="172"/>
      <c r="O12" s="172"/>
      <c r="P12" s="172"/>
      <c r="Q12" s="172"/>
      <c r="R12" s="172"/>
      <c r="S12" s="193"/>
      <c r="T12" s="197" t="s">
        <v>78</v>
      </c>
      <c r="U12" s="198"/>
      <c r="V12" s="146"/>
      <c r="W12" s="191" t="s">
        <v>106</v>
      </c>
      <c r="X12" s="146"/>
      <c r="Y12" s="189" t="s">
        <v>90</v>
      </c>
      <c r="Z12" s="99"/>
      <c r="AA12" s="101"/>
      <c r="AB12" s="3">
        <v>2018</v>
      </c>
    </row>
    <row r="13" spans="1:29" x14ac:dyDescent="0.4">
      <c r="A13" s="105"/>
      <c r="B13" s="106"/>
      <c r="C13" s="106"/>
      <c r="D13" s="107"/>
      <c r="E13" s="156"/>
      <c r="F13" s="156"/>
      <c r="G13" s="108"/>
      <c r="H13" s="108"/>
      <c r="I13" s="108"/>
      <c r="J13" s="120" t="s">
        <v>46</v>
      </c>
      <c r="K13" s="121"/>
      <c r="L13" s="171" t="s">
        <v>142</v>
      </c>
      <c r="M13" s="172"/>
      <c r="N13" s="172"/>
      <c r="O13" s="172"/>
      <c r="P13" s="172"/>
      <c r="Q13" s="172"/>
      <c r="R13" s="172"/>
      <c r="S13" s="193"/>
      <c r="T13" s="199"/>
      <c r="U13" s="200"/>
      <c r="V13" s="147"/>
      <c r="W13" s="192"/>
      <c r="X13" s="147"/>
      <c r="Y13" s="190"/>
      <c r="Z13" s="105"/>
      <c r="AA13" s="107"/>
      <c r="AB13" s="3" t="s">
        <v>154</v>
      </c>
      <c r="AC13" s="3">
        <v>81.400000000000006</v>
      </c>
    </row>
    <row r="14" spans="1:29" ht="21.6" x14ac:dyDescent="0.4">
      <c r="A14" s="145" t="s">
        <v>63</v>
      </c>
      <c r="B14" s="6" t="s">
        <v>5</v>
      </c>
      <c r="C14" s="30"/>
      <c r="D14" s="37" t="s">
        <v>36</v>
      </c>
      <c r="E14" s="22"/>
      <c r="F14" s="31" t="s">
        <v>39</v>
      </c>
      <c r="G14" s="1" t="s">
        <v>71</v>
      </c>
      <c r="H14" s="1"/>
      <c r="I14" s="31" t="s">
        <v>36</v>
      </c>
      <c r="J14" s="112" t="s">
        <v>70</v>
      </c>
      <c r="K14" s="113"/>
      <c r="L14" s="112" t="s">
        <v>98</v>
      </c>
      <c r="M14" s="303"/>
      <c r="N14" s="303"/>
      <c r="O14" s="113"/>
      <c r="P14" s="123"/>
      <c r="Q14" s="123"/>
      <c r="R14" s="123"/>
      <c r="S14" s="123"/>
      <c r="T14" s="187" t="s">
        <v>91</v>
      </c>
      <c r="U14" s="188"/>
      <c r="V14" s="98" t="s">
        <v>92</v>
      </c>
      <c r="W14" s="53" t="s">
        <v>59</v>
      </c>
      <c r="X14" s="156"/>
      <c r="Y14" s="156"/>
      <c r="Z14" s="156"/>
      <c r="AA14" s="156"/>
      <c r="AB14" s="3" t="s">
        <v>155</v>
      </c>
      <c r="AC14" s="3">
        <v>73.5</v>
      </c>
    </row>
    <row r="15" spans="1:29" ht="25.2" x14ac:dyDescent="0.4">
      <c r="A15" s="146"/>
      <c r="B15" s="6" t="s">
        <v>6</v>
      </c>
      <c r="C15" s="7"/>
      <c r="D15" s="37" t="s">
        <v>36</v>
      </c>
      <c r="E15" s="22"/>
      <c r="F15" s="31" t="s">
        <v>39</v>
      </c>
      <c r="G15" s="1" t="s">
        <v>71</v>
      </c>
      <c r="H15" s="4"/>
      <c r="I15" s="31" t="s">
        <v>36</v>
      </c>
      <c r="J15" s="122" t="s">
        <v>47</v>
      </c>
      <c r="K15" s="124"/>
      <c r="L15" s="202" t="s">
        <v>58</v>
      </c>
      <c r="M15" s="203"/>
      <c r="N15" s="203"/>
      <c r="O15" s="203"/>
      <c r="P15" s="156" t="s">
        <v>107</v>
      </c>
      <c r="Q15" s="156"/>
      <c r="R15" s="156" t="s">
        <v>74</v>
      </c>
      <c r="S15" s="156"/>
      <c r="T15" s="194" t="s">
        <v>91</v>
      </c>
      <c r="U15" s="194"/>
      <c r="V15" s="78" t="s">
        <v>109</v>
      </c>
      <c r="W15" s="57" t="s">
        <v>110</v>
      </c>
      <c r="X15" s="112" t="s">
        <v>111</v>
      </c>
      <c r="Y15" s="113"/>
      <c r="Z15" s="1" t="s">
        <v>100</v>
      </c>
      <c r="AA15" s="1" t="s">
        <v>101</v>
      </c>
      <c r="AB15" s="3" t="s">
        <v>75</v>
      </c>
      <c r="AC15" s="3" t="s">
        <v>74</v>
      </c>
    </row>
    <row r="16" spans="1:29" x14ac:dyDescent="0.4">
      <c r="A16" s="146"/>
      <c r="B16" s="165" t="s">
        <v>7</v>
      </c>
      <c r="C16" s="166"/>
      <c r="D16" s="167"/>
      <c r="E16" s="52"/>
      <c r="F16" s="32" t="s">
        <v>39</v>
      </c>
      <c r="G16" s="99"/>
      <c r="H16" s="100"/>
      <c r="I16" s="101"/>
      <c r="J16" s="109"/>
      <c r="K16" s="109"/>
      <c r="L16" s="109"/>
      <c r="M16" s="109"/>
      <c r="N16" s="109"/>
      <c r="O16" s="109"/>
      <c r="P16" s="109"/>
      <c r="Q16" s="109"/>
      <c r="R16" s="109">
        <f>ROUND(AB16*AC16,0)</f>
        <v>0</v>
      </c>
      <c r="S16" s="109"/>
      <c r="T16" s="109">
        <v>1</v>
      </c>
      <c r="U16" s="109"/>
      <c r="V16" s="79">
        <v>1</v>
      </c>
      <c r="W16" s="79">
        <v>1</v>
      </c>
      <c r="X16" s="109">
        <f>R16*T16*V16*W16</f>
        <v>0</v>
      </c>
      <c r="Y16" s="109"/>
      <c r="Z16" s="79"/>
      <c r="AA16" s="94"/>
      <c r="AC16" s="3">
        <f>AC14</f>
        <v>73.5</v>
      </c>
    </row>
    <row r="17" spans="1:29" x14ac:dyDescent="0.4">
      <c r="A17" s="146"/>
      <c r="B17" s="168" t="s">
        <v>8</v>
      </c>
      <c r="C17" s="169"/>
      <c r="D17" s="170"/>
      <c r="E17" s="10"/>
      <c r="F17" s="33" t="s">
        <v>39</v>
      </c>
      <c r="G17" s="102"/>
      <c r="H17" s="103"/>
      <c r="I17" s="104"/>
      <c r="J17" s="109"/>
      <c r="K17" s="109"/>
      <c r="L17" s="109"/>
      <c r="M17" s="109"/>
      <c r="N17" s="109"/>
      <c r="O17" s="109"/>
      <c r="P17" s="109"/>
      <c r="Q17" s="109"/>
      <c r="R17" s="109">
        <f t="shared" ref="R17:R55" si="0">ROUND(AB17*AC17,0)</f>
        <v>0</v>
      </c>
      <c r="S17" s="109"/>
      <c r="T17" s="109">
        <v>1</v>
      </c>
      <c r="U17" s="109"/>
      <c r="V17" s="79">
        <v>1</v>
      </c>
      <c r="W17" s="79">
        <v>1</v>
      </c>
      <c r="X17" s="109">
        <f t="shared" ref="X17:X55" si="1">R17*T17*V17*W17</f>
        <v>0</v>
      </c>
      <c r="Y17" s="109"/>
      <c r="Z17" s="79"/>
      <c r="AA17" s="94"/>
      <c r="AC17" s="3">
        <f>AC16</f>
        <v>73.5</v>
      </c>
    </row>
    <row r="18" spans="1:29" x14ac:dyDescent="0.4">
      <c r="A18" s="146"/>
      <c r="B18" s="12" t="s">
        <v>9</v>
      </c>
      <c r="C18" s="13"/>
      <c r="D18" s="14"/>
      <c r="E18" s="10"/>
      <c r="F18" s="33" t="s">
        <v>39</v>
      </c>
      <c r="G18" s="102"/>
      <c r="H18" s="103"/>
      <c r="I18" s="104"/>
      <c r="J18" s="230"/>
      <c r="K18" s="230"/>
      <c r="L18" s="109"/>
      <c r="M18" s="109"/>
      <c r="N18" s="109"/>
      <c r="O18" s="109"/>
      <c r="P18" s="109"/>
      <c r="Q18" s="109"/>
      <c r="R18" s="109">
        <f t="shared" si="0"/>
        <v>0</v>
      </c>
      <c r="S18" s="109"/>
      <c r="T18" s="109">
        <v>1</v>
      </c>
      <c r="U18" s="109"/>
      <c r="V18" s="79">
        <v>1</v>
      </c>
      <c r="W18" s="79">
        <v>1</v>
      </c>
      <c r="X18" s="109">
        <f t="shared" si="1"/>
        <v>0</v>
      </c>
      <c r="Y18" s="109"/>
      <c r="Z18" s="79"/>
      <c r="AA18" s="94"/>
      <c r="AC18" s="3">
        <f t="shared" ref="AC18:AC55" si="2">AC17</f>
        <v>73.5</v>
      </c>
    </row>
    <row r="19" spans="1:29" x14ac:dyDescent="0.4">
      <c r="A19" s="147"/>
      <c r="B19" s="70" t="s">
        <v>69</v>
      </c>
      <c r="C19" s="7"/>
      <c r="D19" s="39" t="s">
        <v>36</v>
      </c>
      <c r="E19" s="12"/>
      <c r="F19" s="34" t="s">
        <v>39</v>
      </c>
      <c r="G19" s="105"/>
      <c r="H19" s="106"/>
      <c r="I19" s="107"/>
      <c r="J19" s="109"/>
      <c r="K19" s="109"/>
      <c r="L19" s="109"/>
      <c r="M19" s="109"/>
      <c r="N19" s="109"/>
      <c r="O19" s="109"/>
      <c r="P19" s="109"/>
      <c r="Q19" s="109"/>
      <c r="R19" s="109">
        <f t="shared" si="0"/>
        <v>0</v>
      </c>
      <c r="S19" s="109"/>
      <c r="T19" s="109">
        <v>1</v>
      </c>
      <c r="U19" s="109"/>
      <c r="V19" s="79">
        <v>1</v>
      </c>
      <c r="W19" s="79">
        <v>1</v>
      </c>
      <c r="X19" s="109">
        <f t="shared" si="1"/>
        <v>0</v>
      </c>
      <c r="Y19" s="109"/>
      <c r="Z19" s="79"/>
      <c r="AA19" s="94"/>
      <c r="AC19" s="3">
        <f t="shared" si="2"/>
        <v>73.5</v>
      </c>
    </row>
    <row r="20" spans="1:29" x14ac:dyDescent="0.4">
      <c r="A20" s="178" t="s">
        <v>12</v>
      </c>
      <c r="B20" s="6" t="s">
        <v>10</v>
      </c>
      <c r="C20" s="7"/>
      <c r="D20" s="96" t="s">
        <v>37</v>
      </c>
      <c r="E20" s="60"/>
      <c r="F20" s="35" t="s">
        <v>39</v>
      </c>
      <c r="G20" s="99"/>
      <c r="H20" s="100"/>
      <c r="I20" s="35" t="s">
        <v>39</v>
      </c>
      <c r="J20" s="109"/>
      <c r="K20" s="109"/>
      <c r="L20" s="109"/>
      <c r="M20" s="109"/>
      <c r="N20" s="109"/>
      <c r="O20" s="109"/>
      <c r="P20" s="109"/>
      <c r="Q20" s="109"/>
      <c r="R20" s="109">
        <f t="shared" si="0"/>
        <v>0</v>
      </c>
      <c r="S20" s="109"/>
      <c r="T20" s="109">
        <v>1</v>
      </c>
      <c r="U20" s="109"/>
      <c r="V20" s="79">
        <v>1</v>
      </c>
      <c r="W20" s="79">
        <v>1</v>
      </c>
      <c r="X20" s="109">
        <f t="shared" si="1"/>
        <v>0</v>
      </c>
      <c r="Y20" s="109"/>
      <c r="Z20" s="79"/>
      <c r="AA20" s="94"/>
      <c r="AC20" s="3">
        <f t="shared" si="2"/>
        <v>73.5</v>
      </c>
    </row>
    <row r="21" spans="1:29" x14ac:dyDescent="0.4">
      <c r="A21" s="179"/>
      <c r="B21" s="6" t="s">
        <v>11</v>
      </c>
      <c r="C21" s="7"/>
      <c r="D21" s="96" t="s">
        <v>37</v>
      </c>
      <c r="E21" s="12"/>
      <c r="F21" s="36" t="s">
        <v>39</v>
      </c>
      <c r="G21" s="105"/>
      <c r="H21" s="106"/>
      <c r="I21" s="36" t="s">
        <v>39</v>
      </c>
      <c r="J21" s="109"/>
      <c r="K21" s="109"/>
      <c r="L21" s="109"/>
      <c r="M21" s="109"/>
      <c r="N21" s="109"/>
      <c r="O21" s="109"/>
      <c r="P21" s="109"/>
      <c r="Q21" s="109"/>
      <c r="R21" s="109">
        <f t="shared" si="0"/>
        <v>0</v>
      </c>
      <c r="S21" s="109"/>
      <c r="T21" s="109">
        <v>1</v>
      </c>
      <c r="U21" s="109"/>
      <c r="V21" s="79">
        <v>1</v>
      </c>
      <c r="W21" s="79">
        <v>1</v>
      </c>
      <c r="X21" s="109">
        <f t="shared" si="1"/>
        <v>0</v>
      </c>
      <c r="Y21" s="109"/>
      <c r="Z21" s="79"/>
      <c r="AA21" s="94"/>
      <c r="AC21" s="3">
        <f t="shared" si="2"/>
        <v>73.5</v>
      </c>
    </row>
    <row r="22" spans="1:29" x14ac:dyDescent="0.4">
      <c r="A22" s="180"/>
      <c r="B22" s="60" t="s">
        <v>13</v>
      </c>
      <c r="C22" s="61"/>
      <c r="D22" s="41" t="s">
        <v>36</v>
      </c>
      <c r="E22" s="6"/>
      <c r="F22" s="37"/>
      <c r="G22" s="120"/>
      <c r="H22" s="111"/>
      <c r="I22" s="37"/>
      <c r="J22" s="109"/>
      <c r="K22" s="109"/>
      <c r="L22" s="109"/>
      <c r="M22" s="109"/>
      <c r="N22" s="109"/>
      <c r="O22" s="109"/>
      <c r="P22" s="109"/>
      <c r="Q22" s="109"/>
      <c r="R22" s="109">
        <f t="shared" si="0"/>
        <v>0</v>
      </c>
      <c r="S22" s="109"/>
      <c r="T22" s="109">
        <v>1</v>
      </c>
      <c r="U22" s="109"/>
      <c r="V22" s="79">
        <v>1</v>
      </c>
      <c r="W22" s="79">
        <v>1</v>
      </c>
      <c r="X22" s="109">
        <f t="shared" si="1"/>
        <v>0</v>
      </c>
      <c r="Y22" s="109"/>
      <c r="Z22" s="79"/>
      <c r="AA22" s="94"/>
      <c r="AC22" s="3">
        <f t="shared" si="2"/>
        <v>73.5</v>
      </c>
    </row>
    <row r="23" spans="1:29" x14ac:dyDescent="0.4">
      <c r="A23" s="178" t="s">
        <v>19</v>
      </c>
      <c r="B23" s="2" t="s">
        <v>68</v>
      </c>
      <c r="C23" s="61"/>
      <c r="D23" s="41" t="s">
        <v>35</v>
      </c>
      <c r="E23" s="60"/>
      <c r="F23" s="35" t="s">
        <v>39</v>
      </c>
      <c r="G23" s="99"/>
      <c r="H23" s="100"/>
      <c r="I23" s="35" t="s">
        <v>39</v>
      </c>
      <c r="J23" s="109"/>
      <c r="K23" s="109"/>
      <c r="L23" s="109"/>
      <c r="M23" s="109"/>
      <c r="N23" s="109"/>
      <c r="O23" s="109"/>
      <c r="P23" s="109"/>
      <c r="Q23" s="109"/>
      <c r="R23" s="109">
        <f t="shared" si="0"/>
        <v>0</v>
      </c>
      <c r="S23" s="109"/>
      <c r="T23" s="109">
        <v>1</v>
      </c>
      <c r="U23" s="109"/>
      <c r="V23" s="79">
        <v>1</v>
      </c>
      <c r="W23" s="79">
        <v>1</v>
      </c>
      <c r="X23" s="109">
        <f t="shared" si="1"/>
        <v>0</v>
      </c>
      <c r="Y23" s="109"/>
      <c r="Z23" s="79"/>
      <c r="AA23" s="94"/>
      <c r="AC23" s="3">
        <f t="shared" si="2"/>
        <v>73.5</v>
      </c>
    </row>
    <row r="24" spans="1:29" x14ac:dyDescent="0.4">
      <c r="A24" s="179"/>
      <c r="B24" s="10" t="s">
        <v>14</v>
      </c>
      <c r="C24" s="11"/>
      <c r="D24" s="42" t="s">
        <v>35</v>
      </c>
      <c r="E24" s="10"/>
      <c r="F24" s="38" t="s">
        <v>39</v>
      </c>
      <c r="G24" s="102"/>
      <c r="H24" s="103"/>
      <c r="I24" s="38" t="s">
        <v>39</v>
      </c>
      <c r="J24" s="109"/>
      <c r="K24" s="109"/>
      <c r="L24" s="109"/>
      <c r="M24" s="109"/>
      <c r="N24" s="109"/>
      <c r="O24" s="109"/>
      <c r="P24" s="109"/>
      <c r="Q24" s="109"/>
      <c r="R24" s="109">
        <f t="shared" si="0"/>
        <v>0</v>
      </c>
      <c r="S24" s="109"/>
      <c r="T24" s="109">
        <v>1</v>
      </c>
      <c r="U24" s="109"/>
      <c r="V24" s="79">
        <v>1</v>
      </c>
      <c r="W24" s="79">
        <v>1</v>
      </c>
      <c r="X24" s="109">
        <f t="shared" si="1"/>
        <v>0</v>
      </c>
      <c r="Y24" s="109"/>
      <c r="Z24" s="79"/>
      <c r="AA24" s="94"/>
      <c r="AC24" s="3">
        <f t="shared" si="2"/>
        <v>73.5</v>
      </c>
    </row>
    <row r="25" spans="1:29" x14ac:dyDescent="0.4">
      <c r="A25" s="179"/>
      <c r="B25" s="10" t="s">
        <v>16</v>
      </c>
      <c r="C25" s="11"/>
      <c r="D25" s="42" t="s">
        <v>36</v>
      </c>
      <c r="E25" s="10"/>
      <c r="F25" s="38" t="s">
        <v>39</v>
      </c>
      <c r="G25" s="102"/>
      <c r="H25" s="103"/>
      <c r="I25" s="38" t="s">
        <v>39</v>
      </c>
      <c r="J25" s="109"/>
      <c r="K25" s="109"/>
      <c r="L25" s="109"/>
      <c r="M25" s="109"/>
      <c r="N25" s="109"/>
      <c r="O25" s="109"/>
      <c r="P25" s="109"/>
      <c r="Q25" s="109"/>
      <c r="R25" s="109">
        <f t="shared" si="0"/>
        <v>0</v>
      </c>
      <c r="S25" s="109"/>
      <c r="T25" s="109">
        <v>1</v>
      </c>
      <c r="U25" s="109"/>
      <c r="V25" s="79">
        <v>1</v>
      </c>
      <c r="W25" s="79">
        <v>1</v>
      </c>
      <c r="X25" s="109">
        <f t="shared" si="1"/>
        <v>0</v>
      </c>
      <c r="Y25" s="109"/>
      <c r="Z25" s="79"/>
      <c r="AA25" s="94"/>
      <c r="AC25" s="3">
        <f t="shared" si="2"/>
        <v>73.5</v>
      </c>
    </row>
    <row r="26" spans="1:29" x14ac:dyDescent="0.4">
      <c r="A26" s="179"/>
      <c r="B26" s="10" t="s">
        <v>15</v>
      </c>
      <c r="C26" s="11"/>
      <c r="D26" s="42" t="s">
        <v>36</v>
      </c>
      <c r="E26" s="10"/>
      <c r="F26" s="38" t="s">
        <v>39</v>
      </c>
      <c r="G26" s="102"/>
      <c r="H26" s="103"/>
      <c r="I26" s="38" t="s">
        <v>39</v>
      </c>
      <c r="J26" s="109"/>
      <c r="K26" s="109"/>
      <c r="L26" s="109"/>
      <c r="M26" s="109"/>
      <c r="N26" s="109"/>
      <c r="O26" s="109"/>
      <c r="P26" s="109"/>
      <c r="Q26" s="109"/>
      <c r="R26" s="109">
        <f t="shared" si="0"/>
        <v>0</v>
      </c>
      <c r="S26" s="109"/>
      <c r="T26" s="109">
        <v>1</v>
      </c>
      <c r="U26" s="109"/>
      <c r="V26" s="79">
        <v>1</v>
      </c>
      <c r="W26" s="79">
        <v>1</v>
      </c>
      <c r="X26" s="109">
        <f t="shared" si="1"/>
        <v>0</v>
      </c>
      <c r="Y26" s="109"/>
      <c r="Z26" s="79"/>
      <c r="AA26" s="94"/>
      <c r="AC26" s="3">
        <f t="shared" si="2"/>
        <v>73.5</v>
      </c>
    </row>
    <row r="27" spans="1:29" x14ac:dyDescent="0.4">
      <c r="A27" s="179"/>
      <c r="B27" s="10" t="s">
        <v>17</v>
      </c>
      <c r="C27" s="11"/>
      <c r="D27" s="42"/>
      <c r="E27" s="10"/>
      <c r="F27" s="38" t="s">
        <v>39</v>
      </c>
      <c r="G27" s="102"/>
      <c r="H27" s="103"/>
      <c r="I27" s="38"/>
      <c r="J27" s="109"/>
      <c r="K27" s="109"/>
      <c r="L27" s="109"/>
      <c r="M27" s="109"/>
      <c r="N27" s="109"/>
      <c r="O27" s="109"/>
      <c r="P27" s="109"/>
      <c r="Q27" s="109"/>
      <c r="R27" s="109">
        <f t="shared" si="0"/>
        <v>0</v>
      </c>
      <c r="S27" s="109"/>
      <c r="T27" s="109">
        <v>1</v>
      </c>
      <c r="U27" s="109"/>
      <c r="V27" s="79">
        <v>1</v>
      </c>
      <c r="W27" s="79">
        <v>1</v>
      </c>
      <c r="X27" s="109">
        <f t="shared" si="1"/>
        <v>0</v>
      </c>
      <c r="Y27" s="109"/>
      <c r="Z27" s="79"/>
      <c r="AA27" s="94"/>
      <c r="AC27" s="3">
        <f t="shared" si="2"/>
        <v>73.5</v>
      </c>
    </row>
    <row r="28" spans="1:29" x14ac:dyDescent="0.4">
      <c r="A28" s="180"/>
      <c r="B28" s="12" t="s">
        <v>18</v>
      </c>
      <c r="C28" s="13"/>
      <c r="D28" s="39" t="s">
        <v>36</v>
      </c>
      <c r="E28" s="12"/>
      <c r="F28" s="36" t="s">
        <v>39</v>
      </c>
      <c r="G28" s="105"/>
      <c r="H28" s="106"/>
      <c r="I28" s="36" t="s">
        <v>39</v>
      </c>
      <c r="J28" s="109"/>
      <c r="K28" s="109"/>
      <c r="L28" s="109"/>
      <c r="M28" s="109"/>
      <c r="N28" s="109"/>
      <c r="O28" s="109"/>
      <c r="P28" s="109"/>
      <c r="Q28" s="109"/>
      <c r="R28" s="109">
        <f t="shared" si="0"/>
        <v>0</v>
      </c>
      <c r="S28" s="109"/>
      <c r="T28" s="109">
        <v>1</v>
      </c>
      <c r="U28" s="109"/>
      <c r="V28" s="79">
        <v>1</v>
      </c>
      <c r="W28" s="79">
        <v>1</v>
      </c>
      <c r="X28" s="109">
        <f t="shared" si="1"/>
        <v>0</v>
      </c>
      <c r="Y28" s="109"/>
      <c r="Z28" s="79"/>
      <c r="AA28" s="94"/>
      <c r="AC28" s="3">
        <f t="shared" si="2"/>
        <v>73.5</v>
      </c>
    </row>
    <row r="29" spans="1:29" x14ac:dyDescent="0.4">
      <c r="A29" s="15" t="s">
        <v>20</v>
      </c>
      <c r="B29" s="93" t="s">
        <v>72</v>
      </c>
      <c r="C29" s="7"/>
      <c r="D29" s="40" t="s">
        <v>36</v>
      </c>
      <c r="E29" s="60"/>
      <c r="F29" s="35" t="s">
        <v>39</v>
      </c>
      <c r="G29" s="99"/>
      <c r="H29" s="100"/>
      <c r="I29" s="35" t="s">
        <v>39</v>
      </c>
      <c r="J29" s="109"/>
      <c r="K29" s="109"/>
      <c r="L29" s="109"/>
      <c r="M29" s="109"/>
      <c r="N29" s="109"/>
      <c r="O29" s="109"/>
      <c r="P29" s="109"/>
      <c r="Q29" s="109"/>
      <c r="R29" s="109">
        <f t="shared" si="0"/>
        <v>0</v>
      </c>
      <c r="S29" s="109"/>
      <c r="T29" s="109">
        <v>1</v>
      </c>
      <c r="U29" s="109"/>
      <c r="V29" s="79">
        <v>1</v>
      </c>
      <c r="W29" s="79">
        <v>1</v>
      </c>
      <c r="X29" s="109">
        <f t="shared" si="1"/>
        <v>0</v>
      </c>
      <c r="Y29" s="109"/>
      <c r="Z29" s="79"/>
      <c r="AA29" s="94"/>
      <c r="AC29" s="3">
        <f t="shared" si="2"/>
        <v>73.5</v>
      </c>
    </row>
    <row r="30" spans="1:29" x14ac:dyDescent="0.4">
      <c r="A30" s="17" t="s">
        <v>21</v>
      </c>
      <c r="B30" s="6" t="s">
        <v>72</v>
      </c>
      <c r="C30" s="7"/>
      <c r="D30" s="40" t="s">
        <v>38</v>
      </c>
      <c r="E30" s="10"/>
      <c r="F30" s="38" t="s">
        <v>39</v>
      </c>
      <c r="G30" s="183"/>
      <c r="H30" s="103"/>
      <c r="I30" s="38" t="s">
        <v>39</v>
      </c>
      <c r="J30" s="109"/>
      <c r="K30" s="109"/>
      <c r="L30" s="109"/>
      <c r="M30" s="109"/>
      <c r="N30" s="109"/>
      <c r="O30" s="109"/>
      <c r="P30" s="109"/>
      <c r="Q30" s="109"/>
      <c r="R30" s="109">
        <f t="shared" si="0"/>
        <v>0</v>
      </c>
      <c r="S30" s="109"/>
      <c r="T30" s="109">
        <v>1</v>
      </c>
      <c r="U30" s="109"/>
      <c r="V30" s="79">
        <v>1</v>
      </c>
      <c r="W30" s="79">
        <v>1</v>
      </c>
      <c r="X30" s="109">
        <f t="shared" si="1"/>
        <v>0</v>
      </c>
      <c r="Y30" s="109"/>
      <c r="Z30" s="79"/>
      <c r="AA30" s="94"/>
      <c r="AC30" s="3">
        <f t="shared" si="2"/>
        <v>73.5</v>
      </c>
    </row>
    <row r="31" spans="1:29" x14ac:dyDescent="0.4">
      <c r="A31" s="18" t="s">
        <v>22</v>
      </c>
      <c r="B31" s="6" t="s">
        <v>72</v>
      </c>
      <c r="C31" s="7"/>
      <c r="D31" s="40" t="s">
        <v>38</v>
      </c>
      <c r="E31" s="12"/>
      <c r="F31" s="36" t="s">
        <v>39</v>
      </c>
      <c r="G31" s="105"/>
      <c r="H31" s="106"/>
      <c r="I31" s="36" t="s">
        <v>39</v>
      </c>
      <c r="J31" s="109"/>
      <c r="K31" s="109"/>
      <c r="L31" s="109"/>
      <c r="M31" s="109"/>
      <c r="N31" s="109"/>
      <c r="O31" s="109"/>
      <c r="P31" s="109"/>
      <c r="Q31" s="109"/>
      <c r="R31" s="109">
        <f t="shared" si="0"/>
        <v>0</v>
      </c>
      <c r="S31" s="109"/>
      <c r="T31" s="109">
        <v>1</v>
      </c>
      <c r="U31" s="109"/>
      <c r="V31" s="79">
        <v>1</v>
      </c>
      <c r="W31" s="79">
        <v>1</v>
      </c>
      <c r="X31" s="109">
        <f t="shared" si="1"/>
        <v>0</v>
      </c>
      <c r="Y31" s="109"/>
      <c r="Z31" s="79"/>
      <c r="AA31" s="94"/>
      <c r="AC31" s="3">
        <f t="shared" si="2"/>
        <v>73.5</v>
      </c>
    </row>
    <row r="32" spans="1:29" x14ac:dyDescent="0.4">
      <c r="A32" s="181" t="s">
        <v>23</v>
      </c>
      <c r="B32" s="77" t="s">
        <v>25</v>
      </c>
      <c r="C32" s="61"/>
      <c r="D32" s="41" t="s">
        <v>38</v>
      </c>
      <c r="E32" s="52"/>
      <c r="F32" s="35" t="s">
        <v>39</v>
      </c>
      <c r="G32" s="204"/>
      <c r="H32" s="126"/>
      <c r="I32" s="35" t="s">
        <v>39</v>
      </c>
      <c r="J32" s="109"/>
      <c r="K32" s="109"/>
      <c r="L32" s="109"/>
      <c r="M32" s="109"/>
      <c r="N32" s="109"/>
      <c r="O32" s="109"/>
      <c r="P32" s="109"/>
      <c r="Q32" s="109"/>
      <c r="R32" s="109">
        <f t="shared" si="0"/>
        <v>0</v>
      </c>
      <c r="S32" s="109"/>
      <c r="T32" s="109">
        <v>1</v>
      </c>
      <c r="U32" s="109"/>
      <c r="V32" s="79">
        <v>1</v>
      </c>
      <c r="W32" s="79">
        <v>1</v>
      </c>
      <c r="X32" s="109">
        <f t="shared" si="1"/>
        <v>0</v>
      </c>
      <c r="Y32" s="109"/>
      <c r="Z32" s="79"/>
      <c r="AA32" s="94"/>
      <c r="AC32" s="3">
        <f t="shared" si="2"/>
        <v>73.5</v>
      </c>
    </row>
    <row r="33" spans="1:29" x14ac:dyDescent="0.4">
      <c r="A33" s="182"/>
      <c r="B33" s="12" t="s">
        <v>26</v>
      </c>
      <c r="C33" s="13"/>
      <c r="D33" s="39" t="s">
        <v>36</v>
      </c>
      <c r="E33" s="12"/>
      <c r="F33" s="36" t="s">
        <v>39</v>
      </c>
      <c r="G33" s="105"/>
      <c r="H33" s="106"/>
      <c r="I33" s="36" t="s">
        <v>39</v>
      </c>
      <c r="J33" s="109"/>
      <c r="K33" s="109"/>
      <c r="L33" s="109"/>
      <c r="M33" s="109"/>
      <c r="N33" s="109"/>
      <c r="O33" s="109"/>
      <c r="P33" s="109"/>
      <c r="Q33" s="109"/>
      <c r="R33" s="109">
        <f t="shared" si="0"/>
        <v>0</v>
      </c>
      <c r="S33" s="109"/>
      <c r="T33" s="109">
        <v>1</v>
      </c>
      <c r="U33" s="109"/>
      <c r="V33" s="79">
        <v>1</v>
      </c>
      <c r="W33" s="79">
        <v>1</v>
      </c>
      <c r="X33" s="109">
        <f t="shared" si="1"/>
        <v>0</v>
      </c>
      <c r="Y33" s="109"/>
      <c r="Z33" s="79"/>
      <c r="AA33" s="94"/>
      <c r="AC33" s="3">
        <f t="shared" si="2"/>
        <v>73.5</v>
      </c>
    </row>
    <row r="34" spans="1:29" x14ac:dyDescent="0.4">
      <c r="A34" s="151" t="s">
        <v>24</v>
      </c>
      <c r="B34" s="60" t="s">
        <v>27</v>
      </c>
      <c r="C34" s="61"/>
      <c r="D34" s="41" t="s">
        <v>38</v>
      </c>
      <c r="E34" s="60"/>
      <c r="F34" s="35" t="s">
        <v>39</v>
      </c>
      <c r="G34" s="99"/>
      <c r="H34" s="100"/>
      <c r="I34" s="35" t="s">
        <v>39</v>
      </c>
      <c r="J34" s="109"/>
      <c r="K34" s="109"/>
      <c r="L34" s="109"/>
      <c r="M34" s="109"/>
      <c r="N34" s="109"/>
      <c r="O34" s="109"/>
      <c r="P34" s="109"/>
      <c r="Q34" s="109"/>
      <c r="R34" s="109">
        <f t="shared" si="0"/>
        <v>0</v>
      </c>
      <c r="S34" s="109"/>
      <c r="T34" s="109">
        <v>1</v>
      </c>
      <c r="U34" s="109"/>
      <c r="V34" s="79">
        <v>1</v>
      </c>
      <c r="W34" s="79">
        <v>1</v>
      </c>
      <c r="X34" s="109">
        <f t="shared" si="1"/>
        <v>0</v>
      </c>
      <c r="Y34" s="109"/>
      <c r="Z34" s="79"/>
      <c r="AA34" s="94"/>
      <c r="AC34" s="3">
        <f t="shared" si="2"/>
        <v>73.5</v>
      </c>
    </row>
    <row r="35" spans="1:29" x14ac:dyDescent="0.4">
      <c r="A35" s="152"/>
      <c r="B35" s="71" t="s">
        <v>28</v>
      </c>
      <c r="C35" s="11"/>
      <c r="D35" s="42"/>
      <c r="E35" s="10"/>
      <c r="F35" s="38" t="s">
        <v>39</v>
      </c>
      <c r="G35" s="102"/>
      <c r="H35" s="103"/>
      <c r="I35" s="38"/>
      <c r="J35" s="109"/>
      <c r="K35" s="109"/>
      <c r="L35" s="109"/>
      <c r="M35" s="109"/>
      <c r="N35" s="109"/>
      <c r="O35" s="109"/>
      <c r="P35" s="109"/>
      <c r="Q35" s="109"/>
      <c r="R35" s="109">
        <f t="shared" si="0"/>
        <v>0</v>
      </c>
      <c r="S35" s="109"/>
      <c r="T35" s="109">
        <v>1</v>
      </c>
      <c r="U35" s="109"/>
      <c r="V35" s="79">
        <v>1</v>
      </c>
      <c r="W35" s="79">
        <v>1</v>
      </c>
      <c r="X35" s="109">
        <f t="shared" si="1"/>
        <v>0</v>
      </c>
      <c r="Y35" s="109"/>
      <c r="Z35" s="79"/>
      <c r="AA35" s="94"/>
      <c r="AC35" s="3">
        <f t="shared" si="2"/>
        <v>73.5</v>
      </c>
    </row>
    <row r="36" spans="1:29" x14ac:dyDescent="0.4">
      <c r="A36" s="153"/>
      <c r="B36" s="10" t="s">
        <v>29</v>
      </c>
      <c r="C36" s="11"/>
      <c r="D36" s="42" t="s">
        <v>38</v>
      </c>
      <c r="E36" s="12"/>
      <c r="F36" s="36" t="s">
        <v>39</v>
      </c>
      <c r="G36" s="105"/>
      <c r="H36" s="106"/>
      <c r="I36" s="36"/>
      <c r="J36" s="109"/>
      <c r="K36" s="109"/>
      <c r="L36" s="109"/>
      <c r="M36" s="109"/>
      <c r="N36" s="109"/>
      <c r="O36" s="109"/>
      <c r="P36" s="109"/>
      <c r="Q36" s="109"/>
      <c r="R36" s="109">
        <f t="shared" si="0"/>
        <v>0</v>
      </c>
      <c r="S36" s="109"/>
      <c r="T36" s="109">
        <v>1</v>
      </c>
      <c r="U36" s="109"/>
      <c r="V36" s="79">
        <v>1</v>
      </c>
      <c r="W36" s="79">
        <v>1</v>
      </c>
      <c r="X36" s="109">
        <f t="shared" si="1"/>
        <v>0</v>
      </c>
      <c r="Y36" s="109"/>
      <c r="Z36" s="79"/>
      <c r="AA36" s="94"/>
      <c r="AC36" s="3">
        <f t="shared" si="2"/>
        <v>73.5</v>
      </c>
    </row>
    <row r="37" spans="1:29" x14ac:dyDescent="0.4">
      <c r="A37" s="154" t="s">
        <v>76</v>
      </c>
      <c r="B37" s="60" t="s">
        <v>30</v>
      </c>
      <c r="C37" s="61"/>
      <c r="D37" s="41" t="s">
        <v>38</v>
      </c>
      <c r="E37" s="60"/>
      <c r="F37" s="35" t="s">
        <v>39</v>
      </c>
      <c r="G37" s="99"/>
      <c r="H37" s="100"/>
      <c r="I37" s="35" t="s">
        <v>39</v>
      </c>
      <c r="J37" s="109"/>
      <c r="K37" s="109"/>
      <c r="L37" s="109"/>
      <c r="M37" s="109"/>
      <c r="N37" s="109"/>
      <c r="O37" s="109"/>
      <c r="P37" s="109"/>
      <c r="Q37" s="109"/>
      <c r="R37" s="109">
        <f t="shared" si="0"/>
        <v>0</v>
      </c>
      <c r="S37" s="109"/>
      <c r="T37" s="109">
        <v>1</v>
      </c>
      <c r="U37" s="109"/>
      <c r="V37" s="79">
        <v>1</v>
      </c>
      <c r="W37" s="79">
        <v>1</v>
      </c>
      <c r="X37" s="109">
        <f t="shared" si="1"/>
        <v>0</v>
      </c>
      <c r="Y37" s="109"/>
      <c r="Z37" s="79"/>
      <c r="AA37" s="94"/>
      <c r="AC37" s="3">
        <f t="shared" si="2"/>
        <v>73.5</v>
      </c>
    </row>
    <row r="38" spans="1:29" x14ac:dyDescent="0.4">
      <c r="A38" s="155"/>
      <c r="B38" s="12" t="s">
        <v>31</v>
      </c>
      <c r="C38" s="13"/>
      <c r="D38" s="39" t="s">
        <v>38</v>
      </c>
      <c r="E38" s="12"/>
      <c r="F38" s="36" t="s">
        <v>39</v>
      </c>
      <c r="G38" s="105"/>
      <c r="H38" s="106"/>
      <c r="I38" s="36" t="s">
        <v>39</v>
      </c>
      <c r="J38" s="109"/>
      <c r="K38" s="109"/>
      <c r="L38" s="109"/>
      <c r="M38" s="109"/>
      <c r="N38" s="109"/>
      <c r="O38" s="109"/>
      <c r="P38" s="109"/>
      <c r="Q38" s="109"/>
      <c r="R38" s="109">
        <f t="shared" si="0"/>
        <v>0</v>
      </c>
      <c r="S38" s="109"/>
      <c r="T38" s="109">
        <v>1</v>
      </c>
      <c r="U38" s="109"/>
      <c r="V38" s="79">
        <v>1</v>
      </c>
      <c r="W38" s="79">
        <v>1</v>
      </c>
      <c r="X38" s="109">
        <f t="shared" si="1"/>
        <v>0</v>
      </c>
      <c r="Y38" s="109"/>
      <c r="Z38" s="79"/>
      <c r="AA38" s="94"/>
      <c r="AC38" s="3">
        <f t="shared" si="2"/>
        <v>73.5</v>
      </c>
    </row>
    <row r="39" spans="1:29" x14ac:dyDescent="0.4">
      <c r="A39" s="175" t="s">
        <v>81</v>
      </c>
      <c r="B39" s="6" t="s">
        <v>33</v>
      </c>
      <c r="C39" s="7"/>
      <c r="D39" s="40" t="s">
        <v>36</v>
      </c>
      <c r="E39" s="6"/>
      <c r="F39" s="37" t="s">
        <v>39</v>
      </c>
      <c r="G39" s="110"/>
      <c r="H39" s="111"/>
      <c r="I39" s="37" t="s">
        <v>39</v>
      </c>
      <c r="J39" s="109"/>
      <c r="K39" s="109"/>
      <c r="L39" s="109"/>
      <c r="M39" s="109"/>
      <c r="N39" s="109"/>
      <c r="O39" s="109"/>
      <c r="P39" s="109"/>
      <c r="Q39" s="109"/>
      <c r="R39" s="109">
        <f t="shared" si="0"/>
        <v>0</v>
      </c>
      <c r="S39" s="109"/>
      <c r="T39" s="109">
        <v>1</v>
      </c>
      <c r="U39" s="109"/>
      <c r="V39" s="79">
        <v>1</v>
      </c>
      <c r="W39" s="79">
        <v>1</v>
      </c>
      <c r="X39" s="109">
        <f t="shared" si="1"/>
        <v>0</v>
      </c>
      <c r="Y39" s="109"/>
      <c r="Z39" s="79"/>
      <c r="AA39" s="94"/>
      <c r="AC39" s="3">
        <f t="shared" si="2"/>
        <v>73.5</v>
      </c>
    </row>
    <row r="40" spans="1:29" x14ac:dyDescent="0.4">
      <c r="A40" s="176"/>
      <c r="B40" s="6" t="s">
        <v>79</v>
      </c>
      <c r="C40" s="7"/>
      <c r="D40" s="40" t="s">
        <v>36</v>
      </c>
      <c r="E40" s="6"/>
      <c r="F40" s="37" t="s">
        <v>39</v>
      </c>
      <c r="G40" s="110"/>
      <c r="H40" s="111"/>
      <c r="I40" s="37" t="s">
        <v>39</v>
      </c>
      <c r="J40" s="109"/>
      <c r="K40" s="109"/>
      <c r="L40" s="109"/>
      <c r="M40" s="109"/>
      <c r="N40" s="109"/>
      <c r="O40" s="109"/>
      <c r="P40" s="109"/>
      <c r="Q40" s="109"/>
      <c r="R40" s="109">
        <f t="shared" si="0"/>
        <v>0</v>
      </c>
      <c r="S40" s="109"/>
      <c r="T40" s="109">
        <v>1</v>
      </c>
      <c r="U40" s="109"/>
      <c r="V40" s="79">
        <v>1</v>
      </c>
      <c r="W40" s="79">
        <v>1</v>
      </c>
      <c r="X40" s="109">
        <f t="shared" si="1"/>
        <v>0</v>
      </c>
      <c r="Y40" s="109"/>
      <c r="Z40" s="79"/>
      <c r="AA40" s="94"/>
      <c r="AC40" s="3">
        <f t="shared" si="2"/>
        <v>73.5</v>
      </c>
    </row>
    <row r="41" spans="1:29" x14ac:dyDescent="0.4">
      <c r="A41" s="177"/>
      <c r="B41" s="60" t="s">
        <v>80</v>
      </c>
      <c r="C41" s="61"/>
      <c r="D41" s="41" t="s">
        <v>36</v>
      </c>
      <c r="E41" s="60"/>
      <c r="F41" s="35" t="s">
        <v>39</v>
      </c>
      <c r="G41" s="99"/>
      <c r="H41" s="100"/>
      <c r="I41" s="35" t="s">
        <v>39</v>
      </c>
      <c r="J41" s="109"/>
      <c r="K41" s="109"/>
      <c r="L41" s="109"/>
      <c r="M41" s="109"/>
      <c r="N41" s="109"/>
      <c r="O41" s="109"/>
      <c r="P41" s="109"/>
      <c r="Q41" s="109"/>
      <c r="R41" s="109">
        <f t="shared" si="0"/>
        <v>0</v>
      </c>
      <c r="S41" s="109"/>
      <c r="T41" s="109">
        <v>1</v>
      </c>
      <c r="U41" s="109"/>
      <c r="V41" s="79">
        <v>1</v>
      </c>
      <c r="W41" s="79">
        <v>1</v>
      </c>
      <c r="X41" s="109">
        <f t="shared" si="1"/>
        <v>0</v>
      </c>
      <c r="Y41" s="109"/>
      <c r="Z41" s="79"/>
      <c r="AA41" s="94"/>
      <c r="AC41" s="3">
        <f t="shared" si="2"/>
        <v>73.5</v>
      </c>
    </row>
    <row r="42" spans="1:29" x14ac:dyDescent="0.4">
      <c r="A42" s="114" t="s">
        <v>144</v>
      </c>
      <c r="B42" s="60" t="s">
        <v>145</v>
      </c>
      <c r="C42" s="61"/>
      <c r="D42" s="43" t="s">
        <v>116</v>
      </c>
      <c r="E42" s="60"/>
      <c r="F42" s="35" t="s">
        <v>39</v>
      </c>
      <c r="G42" s="99"/>
      <c r="H42" s="100"/>
      <c r="I42" s="35"/>
      <c r="J42" s="109"/>
      <c r="K42" s="109"/>
      <c r="L42" s="109"/>
      <c r="M42" s="109"/>
      <c r="N42" s="109"/>
      <c r="O42" s="109"/>
      <c r="P42" s="109"/>
      <c r="Q42" s="109"/>
      <c r="R42" s="109">
        <f t="shared" si="0"/>
        <v>0</v>
      </c>
      <c r="S42" s="109"/>
      <c r="T42" s="109">
        <v>1</v>
      </c>
      <c r="U42" s="109"/>
      <c r="V42" s="79">
        <v>1</v>
      </c>
      <c r="W42" s="79">
        <v>1</v>
      </c>
      <c r="X42" s="109">
        <f t="shared" si="1"/>
        <v>0</v>
      </c>
      <c r="Y42" s="109"/>
      <c r="Z42" s="79"/>
      <c r="AA42" s="94"/>
      <c r="AC42" s="3">
        <f t="shared" si="2"/>
        <v>73.5</v>
      </c>
    </row>
    <row r="43" spans="1:29" x14ac:dyDescent="0.4">
      <c r="A43" s="115"/>
      <c r="B43" s="60" t="s">
        <v>146</v>
      </c>
      <c r="C43" s="61"/>
      <c r="D43" s="43"/>
      <c r="E43" s="60"/>
      <c r="F43" s="35"/>
      <c r="G43" s="120"/>
      <c r="H43" s="111"/>
      <c r="I43" s="35"/>
      <c r="J43" s="109"/>
      <c r="K43" s="109"/>
      <c r="L43" s="109"/>
      <c r="M43" s="109"/>
      <c r="N43" s="109"/>
      <c r="O43" s="109"/>
      <c r="P43" s="109"/>
      <c r="Q43" s="109"/>
      <c r="R43" s="109">
        <f t="shared" si="0"/>
        <v>0</v>
      </c>
      <c r="S43" s="109"/>
      <c r="T43" s="109">
        <v>1</v>
      </c>
      <c r="U43" s="109"/>
      <c r="V43" s="79">
        <v>1</v>
      </c>
      <c r="W43" s="79">
        <v>1</v>
      </c>
      <c r="X43" s="109">
        <f t="shared" si="1"/>
        <v>0</v>
      </c>
      <c r="Y43" s="109"/>
      <c r="Z43" s="79"/>
      <c r="AA43" s="94"/>
      <c r="AC43" s="3">
        <f t="shared" si="2"/>
        <v>73.5</v>
      </c>
    </row>
    <row r="44" spans="1:29" x14ac:dyDescent="0.4">
      <c r="A44" s="116" t="s">
        <v>147</v>
      </c>
      <c r="B44" s="72" t="s">
        <v>82</v>
      </c>
      <c r="C44" s="73"/>
      <c r="D44" s="74"/>
      <c r="E44" s="72"/>
      <c r="F44" s="75" t="s">
        <v>39</v>
      </c>
      <c r="G44" s="118"/>
      <c r="H44" s="119"/>
      <c r="I44" s="75" t="s">
        <v>39</v>
      </c>
      <c r="J44" s="109"/>
      <c r="K44" s="109"/>
      <c r="L44" s="109"/>
      <c r="M44" s="109"/>
      <c r="N44" s="109"/>
      <c r="O44" s="109"/>
      <c r="P44" s="109"/>
      <c r="Q44" s="109"/>
      <c r="R44" s="109">
        <f t="shared" si="0"/>
        <v>0</v>
      </c>
      <c r="S44" s="109"/>
      <c r="T44" s="109">
        <v>1</v>
      </c>
      <c r="U44" s="109"/>
      <c r="V44" s="79">
        <v>1</v>
      </c>
      <c r="W44" s="79">
        <v>1</v>
      </c>
      <c r="X44" s="109">
        <f t="shared" si="1"/>
        <v>0</v>
      </c>
      <c r="Y44" s="109"/>
      <c r="Z44" s="79"/>
      <c r="AA44" s="94"/>
      <c r="AC44" s="3">
        <f t="shared" si="2"/>
        <v>73.5</v>
      </c>
    </row>
    <row r="45" spans="1:29" x14ac:dyDescent="0.4">
      <c r="A45" s="117"/>
      <c r="B45" s="72" t="s">
        <v>83</v>
      </c>
      <c r="C45" s="73"/>
      <c r="D45" s="74"/>
      <c r="E45" s="72"/>
      <c r="F45" s="75" t="s">
        <v>39</v>
      </c>
      <c r="G45" s="118"/>
      <c r="H45" s="119"/>
      <c r="I45" s="75" t="s">
        <v>39</v>
      </c>
      <c r="J45" s="109"/>
      <c r="K45" s="109"/>
      <c r="L45" s="109"/>
      <c r="M45" s="109"/>
      <c r="N45" s="109"/>
      <c r="O45" s="109"/>
      <c r="P45" s="109"/>
      <c r="Q45" s="109"/>
      <c r="R45" s="109">
        <f t="shared" si="0"/>
        <v>0</v>
      </c>
      <c r="S45" s="109"/>
      <c r="T45" s="109">
        <v>1</v>
      </c>
      <c r="U45" s="109"/>
      <c r="V45" s="79">
        <v>1</v>
      </c>
      <c r="W45" s="79">
        <v>1</v>
      </c>
      <c r="X45" s="109">
        <f t="shared" si="1"/>
        <v>0</v>
      </c>
      <c r="Y45" s="109"/>
      <c r="Z45" s="79"/>
      <c r="AA45" s="94"/>
      <c r="AC45" s="3">
        <f t="shared" si="2"/>
        <v>73.5</v>
      </c>
    </row>
    <row r="46" spans="1:29" x14ac:dyDescent="0.4">
      <c r="A46" s="117"/>
      <c r="B46" s="72" t="s">
        <v>84</v>
      </c>
      <c r="C46" s="73"/>
      <c r="D46" s="74"/>
      <c r="E46" s="72"/>
      <c r="F46" s="76" t="s">
        <v>39</v>
      </c>
      <c r="G46" s="118"/>
      <c r="H46" s="119"/>
      <c r="I46" s="76" t="s">
        <v>39</v>
      </c>
      <c r="J46" s="109"/>
      <c r="K46" s="109"/>
      <c r="L46" s="109"/>
      <c r="M46" s="109"/>
      <c r="N46" s="109"/>
      <c r="O46" s="109"/>
      <c r="P46" s="109"/>
      <c r="Q46" s="109"/>
      <c r="R46" s="109">
        <f t="shared" si="0"/>
        <v>0</v>
      </c>
      <c r="S46" s="109"/>
      <c r="T46" s="109">
        <v>1</v>
      </c>
      <c r="U46" s="109"/>
      <c r="V46" s="79">
        <v>1</v>
      </c>
      <c r="W46" s="79">
        <v>1</v>
      </c>
      <c r="X46" s="109">
        <f t="shared" si="1"/>
        <v>0</v>
      </c>
      <c r="Y46" s="109"/>
      <c r="Z46" s="79"/>
      <c r="AA46" s="94"/>
      <c r="AC46" s="3">
        <f t="shared" si="2"/>
        <v>73.5</v>
      </c>
    </row>
    <row r="47" spans="1:29" x14ac:dyDescent="0.4">
      <c r="A47" s="116" t="s">
        <v>148</v>
      </c>
      <c r="B47" s="72" t="s">
        <v>82</v>
      </c>
      <c r="C47" s="73"/>
      <c r="D47" s="74"/>
      <c r="E47" s="72"/>
      <c r="F47" s="75" t="s">
        <v>39</v>
      </c>
      <c r="G47" s="118"/>
      <c r="H47" s="119"/>
      <c r="I47" s="75" t="s">
        <v>39</v>
      </c>
      <c r="J47" s="109"/>
      <c r="K47" s="109"/>
      <c r="L47" s="109"/>
      <c r="M47" s="109"/>
      <c r="N47" s="109"/>
      <c r="O47" s="109"/>
      <c r="P47" s="109"/>
      <c r="Q47" s="109"/>
      <c r="R47" s="109">
        <f t="shared" si="0"/>
        <v>0</v>
      </c>
      <c r="S47" s="109"/>
      <c r="T47" s="109">
        <v>1</v>
      </c>
      <c r="U47" s="109"/>
      <c r="V47" s="79">
        <v>1</v>
      </c>
      <c r="W47" s="79">
        <v>1</v>
      </c>
      <c r="X47" s="109">
        <f t="shared" si="1"/>
        <v>0</v>
      </c>
      <c r="Y47" s="109"/>
      <c r="Z47" s="79"/>
      <c r="AA47" s="94"/>
      <c r="AC47" s="3">
        <f t="shared" si="2"/>
        <v>73.5</v>
      </c>
    </row>
    <row r="48" spans="1:29" x14ac:dyDescent="0.4">
      <c r="A48" s="117"/>
      <c r="B48" s="72" t="s">
        <v>83</v>
      </c>
      <c r="C48" s="73"/>
      <c r="D48" s="74"/>
      <c r="E48" s="72"/>
      <c r="F48" s="75" t="s">
        <v>39</v>
      </c>
      <c r="G48" s="118"/>
      <c r="H48" s="119"/>
      <c r="I48" s="75" t="s">
        <v>39</v>
      </c>
      <c r="J48" s="109"/>
      <c r="K48" s="109"/>
      <c r="L48" s="109"/>
      <c r="M48" s="109"/>
      <c r="N48" s="109"/>
      <c r="O48" s="109"/>
      <c r="P48" s="109"/>
      <c r="Q48" s="109"/>
      <c r="R48" s="109">
        <f t="shared" si="0"/>
        <v>0</v>
      </c>
      <c r="S48" s="109"/>
      <c r="T48" s="109">
        <v>1</v>
      </c>
      <c r="U48" s="109"/>
      <c r="V48" s="79">
        <v>1</v>
      </c>
      <c r="W48" s="79">
        <v>1</v>
      </c>
      <c r="X48" s="109">
        <f t="shared" si="1"/>
        <v>0</v>
      </c>
      <c r="Y48" s="109"/>
      <c r="Z48" s="79"/>
      <c r="AA48" s="94"/>
      <c r="AC48" s="3">
        <f t="shared" si="2"/>
        <v>73.5</v>
      </c>
    </row>
    <row r="49" spans="1:29" x14ac:dyDescent="0.4">
      <c r="A49" s="117"/>
      <c r="B49" s="72" t="s">
        <v>84</v>
      </c>
      <c r="C49" s="73"/>
      <c r="D49" s="74"/>
      <c r="E49" s="72"/>
      <c r="F49" s="76" t="s">
        <v>39</v>
      </c>
      <c r="G49" s="118"/>
      <c r="H49" s="119"/>
      <c r="I49" s="76" t="s">
        <v>39</v>
      </c>
      <c r="J49" s="109"/>
      <c r="K49" s="109"/>
      <c r="L49" s="109"/>
      <c r="M49" s="109"/>
      <c r="N49" s="109"/>
      <c r="O49" s="109"/>
      <c r="P49" s="109"/>
      <c r="Q49" s="109"/>
      <c r="R49" s="109">
        <f t="shared" si="0"/>
        <v>0</v>
      </c>
      <c r="S49" s="109"/>
      <c r="T49" s="109">
        <v>1</v>
      </c>
      <c r="U49" s="109"/>
      <c r="V49" s="79">
        <v>1</v>
      </c>
      <c r="W49" s="79">
        <v>1</v>
      </c>
      <c r="X49" s="109">
        <f t="shared" si="1"/>
        <v>0</v>
      </c>
      <c r="Y49" s="109"/>
      <c r="Z49" s="79"/>
      <c r="AA49" s="94"/>
      <c r="AC49" s="3">
        <f t="shared" si="2"/>
        <v>73.5</v>
      </c>
    </row>
    <row r="50" spans="1:29" x14ac:dyDescent="0.4">
      <c r="A50" s="116" t="s">
        <v>149</v>
      </c>
      <c r="B50" s="72" t="s">
        <v>82</v>
      </c>
      <c r="C50" s="73"/>
      <c r="D50" s="74"/>
      <c r="E50" s="72"/>
      <c r="F50" s="75" t="s">
        <v>39</v>
      </c>
      <c r="G50" s="118"/>
      <c r="H50" s="119"/>
      <c r="I50" s="75" t="s">
        <v>39</v>
      </c>
      <c r="J50" s="109"/>
      <c r="K50" s="109"/>
      <c r="L50" s="109"/>
      <c r="M50" s="109"/>
      <c r="N50" s="109"/>
      <c r="O50" s="109"/>
      <c r="P50" s="109"/>
      <c r="Q50" s="109"/>
      <c r="R50" s="109">
        <f t="shared" si="0"/>
        <v>0</v>
      </c>
      <c r="S50" s="109"/>
      <c r="T50" s="109">
        <v>1</v>
      </c>
      <c r="U50" s="109"/>
      <c r="V50" s="79">
        <v>1</v>
      </c>
      <c r="W50" s="79">
        <v>1</v>
      </c>
      <c r="X50" s="109">
        <f t="shared" si="1"/>
        <v>0</v>
      </c>
      <c r="Y50" s="109"/>
      <c r="Z50" s="79"/>
      <c r="AA50" s="94"/>
      <c r="AC50" s="3">
        <f t="shared" si="2"/>
        <v>73.5</v>
      </c>
    </row>
    <row r="51" spans="1:29" x14ac:dyDescent="0.4">
      <c r="A51" s="117"/>
      <c r="B51" s="72" t="s">
        <v>83</v>
      </c>
      <c r="C51" s="73"/>
      <c r="D51" s="74"/>
      <c r="E51" s="72"/>
      <c r="F51" s="75" t="s">
        <v>39</v>
      </c>
      <c r="G51" s="118"/>
      <c r="H51" s="119"/>
      <c r="I51" s="75" t="s">
        <v>39</v>
      </c>
      <c r="J51" s="109"/>
      <c r="K51" s="109"/>
      <c r="L51" s="109"/>
      <c r="M51" s="109"/>
      <c r="N51" s="109"/>
      <c r="O51" s="109"/>
      <c r="P51" s="109"/>
      <c r="Q51" s="109"/>
      <c r="R51" s="109">
        <f t="shared" si="0"/>
        <v>0</v>
      </c>
      <c r="S51" s="109"/>
      <c r="T51" s="109">
        <v>1</v>
      </c>
      <c r="U51" s="109"/>
      <c r="V51" s="79">
        <v>1</v>
      </c>
      <c r="W51" s="79">
        <v>1</v>
      </c>
      <c r="X51" s="109">
        <f t="shared" si="1"/>
        <v>0</v>
      </c>
      <c r="Y51" s="109"/>
      <c r="Z51" s="79"/>
      <c r="AA51" s="94"/>
      <c r="AC51" s="3">
        <f t="shared" si="2"/>
        <v>73.5</v>
      </c>
    </row>
    <row r="52" spans="1:29" x14ac:dyDescent="0.4">
      <c r="A52" s="117"/>
      <c r="B52" s="72" t="s">
        <v>84</v>
      </c>
      <c r="C52" s="73"/>
      <c r="D52" s="74"/>
      <c r="E52" s="72"/>
      <c r="F52" s="76" t="s">
        <v>39</v>
      </c>
      <c r="G52" s="118"/>
      <c r="H52" s="119"/>
      <c r="I52" s="76" t="s">
        <v>39</v>
      </c>
      <c r="J52" s="109"/>
      <c r="K52" s="109"/>
      <c r="L52" s="109"/>
      <c r="M52" s="109"/>
      <c r="N52" s="109"/>
      <c r="O52" s="109"/>
      <c r="P52" s="109"/>
      <c r="Q52" s="109"/>
      <c r="R52" s="109">
        <f t="shared" si="0"/>
        <v>0</v>
      </c>
      <c r="S52" s="109"/>
      <c r="T52" s="109">
        <v>1</v>
      </c>
      <c r="U52" s="109"/>
      <c r="V52" s="79">
        <v>1</v>
      </c>
      <c r="W52" s="79">
        <v>1</v>
      </c>
      <c r="X52" s="109">
        <f t="shared" si="1"/>
        <v>0</v>
      </c>
      <c r="Y52" s="109"/>
      <c r="Z52" s="79"/>
      <c r="AA52" s="94"/>
      <c r="AC52" s="3">
        <f t="shared" si="2"/>
        <v>73.5</v>
      </c>
    </row>
    <row r="53" spans="1:29" x14ac:dyDescent="0.4">
      <c r="A53" s="116" t="s">
        <v>150</v>
      </c>
      <c r="B53" s="72" t="s">
        <v>82</v>
      </c>
      <c r="C53" s="73"/>
      <c r="D53" s="74"/>
      <c r="E53" s="72"/>
      <c r="F53" s="75" t="s">
        <v>39</v>
      </c>
      <c r="G53" s="118"/>
      <c r="H53" s="119"/>
      <c r="I53" s="75" t="s">
        <v>39</v>
      </c>
      <c r="J53" s="109"/>
      <c r="K53" s="109"/>
      <c r="L53" s="109"/>
      <c r="M53" s="109"/>
      <c r="N53" s="109"/>
      <c r="O53" s="109"/>
      <c r="P53" s="109"/>
      <c r="Q53" s="109"/>
      <c r="R53" s="109">
        <f t="shared" si="0"/>
        <v>0</v>
      </c>
      <c r="S53" s="109"/>
      <c r="T53" s="109">
        <v>1</v>
      </c>
      <c r="U53" s="109"/>
      <c r="V53" s="79">
        <v>1</v>
      </c>
      <c r="W53" s="79">
        <v>1</v>
      </c>
      <c r="X53" s="109">
        <f t="shared" si="1"/>
        <v>0</v>
      </c>
      <c r="Y53" s="109"/>
      <c r="Z53" s="79"/>
      <c r="AA53" s="94"/>
      <c r="AC53" s="3">
        <f t="shared" si="2"/>
        <v>73.5</v>
      </c>
    </row>
    <row r="54" spans="1:29" x14ac:dyDescent="0.4">
      <c r="A54" s="117"/>
      <c r="B54" s="72" t="s">
        <v>83</v>
      </c>
      <c r="C54" s="73"/>
      <c r="D54" s="74"/>
      <c r="E54" s="72"/>
      <c r="F54" s="75" t="s">
        <v>39</v>
      </c>
      <c r="G54" s="118"/>
      <c r="H54" s="119"/>
      <c r="I54" s="75" t="s">
        <v>39</v>
      </c>
      <c r="J54" s="109"/>
      <c r="K54" s="109"/>
      <c r="L54" s="109"/>
      <c r="M54" s="109"/>
      <c r="N54" s="109"/>
      <c r="O54" s="109"/>
      <c r="P54" s="109"/>
      <c r="Q54" s="109"/>
      <c r="R54" s="109">
        <f t="shared" si="0"/>
        <v>0</v>
      </c>
      <c r="S54" s="109"/>
      <c r="T54" s="109">
        <v>1</v>
      </c>
      <c r="U54" s="109"/>
      <c r="V54" s="79">
        <v>1</v>
      </c>
      <c r="W54" s="79">
        <v>1</v>
      </c>
      <c r="X54" s="109">
        <f t="shared" si="1"/>
        <v>0</v>
      </c>
      <c r="Y54" s="109"/>
      <c r="Z54" s="79"/>
      <c r="AA54" s="94"/>
      <c r="AC54" s="3">
        <f t="shared" si="2"/>
        <v>73.5</v>
      </c>
    </row>
    <row r="55" spans="1:29" x14ac:dyDescent="0.4">
      <c r="A55" s="117"/>
      <c r="B55" s="72" t="s">
        <v>84</v>
      </c>
      <c r="C55" s="73"/>
      <c r="D55" s="74"/>
      <c r="E55" s="72"/>
      <c r="F55" s="76" t="s">
        <v>39</v>
      </c>
      <c r="G55" s="118"/>
      <c r="H55" s="119"/>
      <c r="I55" s="76" t="s">
        <v>39</v>
      </c>
      <c r="J55" s="109"/>
      <c r="K55" s="109"/>
      <c r="L55" s="109"/>
      <c r="M55" s="109"/>
      <c r="N55" s="109"/>
      <c r="O55" s="109"/>
      <c r="P55" s="109"/>
      <c r="Q55" s="109"/>
      <c r="R55" s="109">
        <f t="shared" si="0"/>
        <v>0</v>
      </c>
      <c r="S55" s="109"/>
      <c r="T55" s="109">
        <v>1</v>
      </c>
      <c r="U55" s="109"/>
      <c r="V55" s="79">
        <v>1</v>
      </c>
      <c r="W55" s="79">
        <v>1</v>
      </c>
      <c r="X55" s="109">
        <f t="shared" si="1"/>
        <v>0</v>
      </c>
      <c r="Y55" s="109"/>
      <c r="Z55" s="79"/>
      <c r="AA55" s="94"/>
      <c r="AC55" s="3">
        <f t="shared" si="2"/>
        <v>73.5</v>
      </c>
    </row>
    <row r="56" spans="1:29" x14ac:dyDescent="0.4">
      <c r="A56" s="162" t="s">
        <v>118</v>
      </c>
      <c r="B56" s="60" t="s">
        <v>82</v>
      </c>
      <c r="C56" s="61"/>
      <c r="D56" s="43" t="s">
        <v>36</v>
      </c>
      <c r="E56" s="60"/>
      <c r="F56" s="32" t="s">
        <v>39</v>
      </c>
      <c r="G56" s="99"/>
      <c r="H56" s="100"/>
      <c r="I56" s="35" t="s">
        <v>39</v>
      </c>
      <c r="J56" s="217" t="s">
        <v>86</v>
      </c>
      <c r="K56" s="218"/>
      <c r="L56" s="109"/>
      <c r="M56" s="109"/>
      <c r="N56" s="109"/>
      <c r="O56" s="109"/>
      <c r="P56" s="109"/>
      <c r="Q56" s="109"/>
      <c r="R56" s="109"/>
      <c r="S56" s="109"/>
      <c r="T56" s="109"/>
      <c r="U56" s="109"/>
      <c r="V56" s="109"/>
      <c r="W56" s="109"/>
      <c r="X56" s="109"/>
      <c r="Y56" s="109"/>
      <c r="Z56" s="109"/>
      <c r="AA56" s="109"/>
    </row>
    <row r="57" spans="1:29" x14ac:dyDescent="0.4">
      <c r="A57" s="163"/>
      <c r="B57" s="10" t="s">
        <v>83</v>
      </c>
      <c r="C57" s="11"/>
      <c r="D57" s="44" t="s">
        <v>36</v>
      </c>
      <c r="E57" s="10"/>
      <c r="F57" s="33" t="s">
        <v>39</v>
      </c>
      <c r="G57" s="102"/>
      <c r="H57" s="103"/>
      <c r="I57" s="38" t="s">
        <v>39</v>
      </c>
      <c r="J57" s="217"/>
      <c r="K57" s="218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09"/>
      <c r="Z57" s="109"/>
      <c r="AA57" s="109"/>
    </row>
    <row r="58" spans="1:29" x14ac:dyDescent="0.4">
      <c r="A58" s="164"/>
      <c r="B58" s="12" t="s">
        <v>84</v>
      </c>
      <c r="C58" s="13"/>
      <c r="D58" s="45" t="s">
        <v>36</v>
      </c>
      <c r="E58" s="12"/>
      <c r="F58" s="34" t="s">
        <v>39</v>
      </c>
      <c r="G58" s="201"/>
      <c r="H58" s="106"/>
      <c r="I58" s="36" t="s">
        <v>39</v>
      </c>
      <c r="J58" s="217"/>
      <c r="K58" s="218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09"/>
      <c r="Z58" s="109"/>
      <c r="AA58" s="109"/>
    </row>
    <row r="59" spans="1:29" x14ac:dyDescent="0.4">
      <c r="A59" s="159" t="s">
        <v>119</v>
      </c>
      <c r="B59" s="60" t="s">
        <v>82</v>
      </c>
      <c r="C59" s="61"/>
      <c r="D59" s="43" t="s">
        <v>36</v>
      </c>
      <c r="E59" s="60"/>
      <c r="F59" s="32" t="s">
        <v>39</v>
      </c>
      <c r="G59" s="99"/>
      <c r="H59" s="100"/>
      <c r="I59" s="35" t="s">
        <v>39</v>
      </c>
      <c r="J59" s="217"/>
      <c r="K59" s="218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  <c r="Z59" s="109"/>
      <c r="AA59" s="109"/>
    </row>
    <row r="60" spans="1:29" x14ac:dyDescent="0.4">
      <c r="A60" s="160"/>
      <c r="B60" s="10" t="s">
        <v>83</v>
      </c>
      <c r="C60" s="11"/>
      <c r="D60" s="44" t="s">
        <v>36</v>
      </c>
      <c r="E60" s="10"/>
      <c r="F60" s="33" t="s">
        <v>39</v>
      </c>
      <c r="G60" s="102"/>
      <c r="H60" s="103"/>
      <c r="I60" s="38" t="s">
        <v>39</v>
      </c>
      <c r="J60" s="217"/>
      <c r="K60" s="218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  <c r="W60" s="109"/>
      <c r="X60" s="109"/>
      <c r="Y60" s="109"/>
      <c r="Z60" s="109"/>
      <c r="AA60" s="109"/>
    </row>
    <row r="61" spans="1:29" x14ac:dyDescent="0.4">
      <c r="A61" s="161"/>
      <c r="B61" s="12" t="s">
        <v>84</v>
      </c>
      <c r="C61" s="13"/>
      <c r="D61" s="45" t="s">
        <v>36</v>
      </c>
      <c r="E61" s="12"/>
      <c r="F61" s="34" t="s">
        <v>39</v>
      </c>
      <c r="G61" s="201"/>
      <c r="H61" s="106"/>
      <c r="I61" s="36" t="s">
        <v>39</v>
      </c>
      <c r="J61" s="219"/>
      <c r="K61" s="220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</row>
    <row r="62" spans="1:29" x14ac:dyDescent="0.4">
      <c r="A62" s="205" t="s">
        <v>85</v>
      </c>
      <c r="B62" s="60" t="s">
        <v>82</v>
      </c>
      <c r="C62" s="61"/>
      <c r="D62" s="43" t="s">
        <v>36</v>
      </c>
      <c r="E62" s="60"/>
      <c r="F62" s="32" t="s">
        <v>39</v>
      </c>
      <c r="G62" s="99"/>
      <c r="H62" s="100"/>
      <c r="I62" s="35" t="s">
        <v>39</v>
      </c>
      <c r="J62" s="175" t="s">
        <v>48</v>
      </c>
      <c r="K62" s="99"/>
      <c r="L62" s="103"/>
      <c r="M62" s="103"/>
      <c r="N62" s="103"/>
      <c r="O62" s="103"/>
      <c r="P62" s="103"/>
      <c r="Q62" s="103"/>
      <c r="R62" s="103"/>
      <c r="S62" s="104"/>
      <c r="T62" s="102"/>
      <c r="U62" s="103"/>
      <c r="V62" s="104"/>
      <c r="W62" s="108"/>
      <c r="X62" s="108"/>
      <c r="Y62" s="108"/>
      <c r="Z62" s="108"/>
      <c r="AA62" s="108"/>
    </row>
    <row r="63" spans="1:29" x14ac:dyDescent="0.4">
      <c r="A63" s="206"/>
      <c r="B63" s="10" t="s">
        <v>83</v>
      </c>
      <c r="C63" s="11"/>
      <c r="D63" s="44" t="s">
        <v>36</v>
      </c>
      <c r="E63" s="10"/>
      <c r="F63" s="33" t="s">
        <v>39</v>
      </c>
      <c r="G63" s="102"/>
      <c r="H63" s="103"/>
      <c r="I63" s="38" t="s">
        <v>39</v>
      </c>
      <c r="J63" s="176"/>
      <c r="K63" s="102"/>
      <c r="L63" s="103"/>
      <c r="M63" s="103"/>
      <c r="N63" s="103"/>
      <c r="O63" s="103"/>
      <c r="P63" s="103"/>
      <c r="Q63" s="103"/>
      <c r="R63" s="103"/>
      <c r="S63" s="104"/>
      <c r="T63" s="102"/>
      <c r="U63" s="103"/>
      <c r="V63" s="104"/>
      <c r="W63" s="108"/>
      <c r="X63" s="108"/>
      <c r="Y63" s="108"/>
      <c r="Z63" s="108"/>
      <c r="AA63" s="108"/>
    </row>
    <row r="64" spans="1:29" x14ac:dyDescent="0.4">
      <c r="A64" s="207"/>
      <c r="B64" s="12" t="s">
        <v>84</v>
      </c>
      <c r="C64" s="13"/>
      <c r="D64" s="45" t="s">
        <v>36</v>
      </c>
      <c r="E64" s="12"/>
      <c r="F64" s="34" t="s">
        <v>39</v>
      </c>
      <c r="G64" s="201"/>
      <c r="H64" s="106"/>
      <c r="I64" s="36" t="s">
        <v>39</v>
      </c>
      <c r="J64" s="177"/>
      <c r="K64" s="105"/>
      <c r="L64" s="106"/>
      <c r="M64" s="106"/>
      <c r="N64" s="106"/>
      <c r="O64" s="106"/>
      <c r="P64" s="106"/>
      <c r="Q64" s="106"/>
      <c r="R64" s="106"/>
      <c r="S64" s="107"/>
      <c r="T64" s="105"/>
      <c r="U64" s="106"/>
      <c r="V64" s="107"/>
      <c r="W64" s="108"/>
      <c r="X64" s="108"/>
      <c r="Y64" s="108"/>
      <c r="Z64" s="108"/>
      <c r="AA64" s="108"/>
    </row>
    <row r="65" spans="1:27" x14ac:dyDescent="0.4">
      <c r="A65" s="148" t="s">
        <v>87</v>
      </c>
      <c r="B65" s="149"/>
      <c r="C65" s="149"/>
      <c r="D65" s="150"/>
      <c r="E65" s="120"/>
      <c r="F65" s="111"/>
      <c r="G65" s="111"/>
      <c r="H65" s="111"/>
      <c r="I65" s="37" t="s">
        <v>39</v>
      </c>
      <c r="J65" s="141" t="s">
        <v>123</v>
      </c>
      <c r="K65" s="141"/>
      <c r="L65" s="141"/>
      <c r="M65" s="141"/>
      <c r="N65" s="141"/>
      <c r="O65" s="120"/>
      <c r="P65" s="111"/>
      <c r="Q65" s="111"/>
      <c r="R65" s="111"/>
      <c r="S65" s="111"/>
      <c r="T65" s="54" t="s">
        <v>39</v>
      </c>
      <c r="U65" s="145" t="s">
        <v>134</v>
      </c>
      <c r="V65" s="92" t="s">
        <v>34</v>
      </c>
      <c r="W65" s="108" t="s">
        <v>47</v>
      </c>
      <c r="X65" s="108"/>
      <c r="Y65" s="108" t="s">
        <v>49</v>
      </c>
      <c r="Z65" s="108"/>
      <c r="AA65" s="82">
        <v>1.2</v>
      </c>
    </row>
    <row r="66" spans="1:27" x14ac:dyDescent="0.4">
      <c r="A66" s="148" t="s">
        <v>88</v>
      </c>
      <c r="B66" s="149"/>
      <c r="C66" s="149"/>
      <c r="D66" s="150"/>
      <c r="E66" s="110"/>
      <c r="F66" s="111"/>
      <c r="G66" s="111"/>
      <c r="H66" s="111"/>
      <c r="I66" s="37" t="s">
        <v>39</v>
      </c>
      <c r="J66" s="141" t="s">
        <v>124</v>
      </c>
      <c r="K66" s="141"/>
      <c r="L66" s="141"/>
      <c r="M66" s="141"/>
      <c r="N66" s="141"/>
      <c r="O66" s="110">
        <f>E72-E73</f>
        <v>0</v>
      </c>
      <c r="P66" s="111"/>
      <c r="Q66" s="111"/>
      <c r="R66" s="111"/>
      <c r="S66" s="111"/>
      <c r="T66" s="54" t="s">
        <v>39</v>
      </c>
      <c r="U66" s="146"/>
      <c r="V66" s="29"/>
      <c r="W66" s="108"/>
      <c r="X66" s="108"/>
      <c r="Y66" s="108"/>
      <c r="Z66" s="108"/>
      <c r="AA66" s="83"/>
    </row>
    <row r="67" spans="1:27" x14ac:dyDescent="0.4">
      <c r="A67" s="148" t="s">
        <v>151</v>
      </c>
      <c r="B67" s="149"/>
      <c r="C67" s="149"/>
      <c r="D67" s="150"/>
      <c r="E67" s="110"/>
      <c r="F67" s="214"/>
      <c r="G67" s="214"/>
      <c r="H67" s="214"/>
      <c r="I67" s="56" t="s">
        <v>39</v>
      </c>
      <c r="J67" s="141" t="s">
        <v>125</v>
      </c>
      <c r="K67" s="141"/>
      <c r="L67" s="141"/>
      <c r="M67" s="141"/>
      <c r="N67" s="141"/>
      <c r="O67" s="120"/>
      <c r="P67" s="111"/>
      <c r="Q67" s="111"/>
      <c r="R67" s="111"/>
      <c r="S67" s="111"/>
      <c r="T67" s="54" t="s">
        <v>39</v>
      </c>
      <c r="U67" s="146"/>
      <c r="V67" s="29"/>
      <c r="W67" s="108"/>
      <c r="X67" s="108"/>
      <c r="Y67" s="108"/>
      <c r="Z67" s="108"/>
      <c r="AA67" s="92"/>
    </row>
    <row r="68" spans="1:27" x14ac:dyDescent="0.4">
      <c r="A68" s="148" t="s">
        <v>152</v>
      </c>
      <c r="B68" s="149"/>
      <c r="C68" s="149"/>
      <c r="D68" s="150"/>
      <c r="E68" s="208"/>
      <c r="F68" s="209"/>
      <c r="G68" s="209"/>
      <c r="H68" s="209"/>
      <c r="I68" s="37" t="s">
        <v>39</v>
      </c>
      <c r="J68" s="141" t="s">
        <v>126</v>
      </c>
      <c r="K68" s="141"/>
      <c r="L68" s="141"/>
      <c r="M68" s="141"/>
      <c r="N68" s="141"/>
      <c r="O68" s="120"/>
      <c r="P68" s="111"/>
      <c r="Q68" s="111"/>
      <c r="R68" s="111"/>
      <c r="S68" s="111"/>
      <c r="T68" s="54" t="s">
        <v>39</v>
      </c>
      <c r="U68" s="146"/>
      <c r="V68" s="29"/>
      <c r="W68" s="108"/>
      <c r="X68" s="108"/>
      <c r="Y68" s="108"/>
      <c r="Z68" s="108"/>
      <c r="AA68" s="92"/>
    </row>
    <row r="69" spans="1:27" x14ac:dyDescent="0.4">
      <c r="A69" s="148" t="s">
        <v>89</v>
      </c>
      <c r="B69" s="149"/>
      <c r="C69" s="149"/>
      <c r="D69" s="150"/>
      <c r="E69" s="210"/>
      <c r="F69" s="211"/>
      <c r="G69" s="211"/>
      <c r="H69" s="211"/>
      <c r="I69" s="37" t="s">
        <v>39</v>
      </c>
      <c r="J69" s="141" t="s">
        <v>127</v>
      </c>
      <c r="K69" s="141"/>
      <c r="L69" s="141"/>
      <c r="M69" s="141"/>
      <c r="N69" s="141"/>
      <c r="O69" s="120"/>
      <c r="P69" s="111"/>
      <c r="Q69" s="111"/>
      <c r="R69" s="111"/>
      <c r="S69" s="111"/>
      <c r="T69" s="54" t="s">
        <v>39</v>
      </c>
      <c r="U69" s="146"/>
      <c r="V69" s="29"/>
      <c r="W69" s="108"/>
      <c r="X69" s="108"/>
      <c r="Y69" s="108"/>
      <c r="Z69" s="108"/>
      <c r="AA69" s="92"/>
    </row>
    <row r="70" spans="1:27" x14ac:dyDescent="0.4">
      <c r="A70" s="148" t="s">
        <v>139</v>
      </c>
      <c r="B70" s="149"/>
      <c r="C70" s="149"/>
      <c r="D70" s="150"/>
      <c r="E70" s="23">
        <f>SUM(E14:E42)</f>
        <v>0</v>
      </c>
      <c r="F70" s="37" t="s">
        <v>39</v>
      </c>
      <c r="G70" s="173">
        <f>SUM(G20:H42)</f>
        <v>0</v>
      </c>
      <c r="H70" s="174"/>
      <c r="I70" s="37" t="s">
        <v>39</v>
      </c>
      <c r="J70" s="142" t="s">
        <v>128</v>
      </c>
      <c r="K70" s="142"/>
      <c r="L70" s="142"/>
      <c r="M70" s="142"/>
      <c r="N70" s="142"/>
      <c r="O70" s="110">
        <f>E69</f>
        <v>0</v>
      </c>
      <c r="P70" s="111"/>
      <c r="Q70" s="111"/>
      <c r="R70" s="111"/>
      <c r="S70" s="111"/>
      <c r="T70" s="54" t="s">
        <v>39</v>
      </c>
      <c r="U70" s="146"/>
      <c r="V70" s="29"/>
      <c r="W70" s="108"/>
      <c r="X70" s="108"/>
      <c r="Y70" s="108"/>
      <c r="Z70" s="108"/>
      <c r="AA70" s="92"/>
    </row>
    <row r="71" spans="1:27" x14ac:dyDescent="0.4">
      <c r="A71" s="148" t="s">
        <v>140</v>
      </c>
      <c r="B71" s="149"/>
      <c r="C71" s="149"/>
      <c r="D71" s="150"/>
      <c r="E71" s="4"/>
      <c r="F71" s="31" t="s">
        <v>43</v>
      </c>
      <c r="G71" s="210">
        <f>ROUND(G70*E71/100,0)</f>
        <v>0</v>
      </c>
      <c r="H71" s="211"/>
      <c r="I71" s="37" t="s">
        <v>39</v>
      </c>
      <c r="J71" s="141" t="s">
        <v>129</v>
      </c>
      <c r="K71" s="141"/>
      <c r="L71" s="141"/>
      <c r="M71" s="141"/>
      <c r="N71" s="141"/>
      <c r="O71" s="120"/>
      <c r="P71" s="111"/>
      <c r="Q71" s="111"/>
      <c r="R71" s="111"/>
      <c r="S71" s="111"/>
      <c r="T71" s="54" t="s">
        <v>39</v>
      </c>
      <c r="U71" s="146"/>
      <c r="V71" s="29"/>
      <c r="W71" s="108"/>
      <c r="X71" s="108"/>
      <c r="Y71" s="108"/>
      <c r="Z71" s="108"/>
      <c r="AA71" s="92" t="s">
        <v>50</v>
      </c>
    </row>
    <row r="72" spans="1:27" x14ac:dyDescent="0.4">
      <c r="A72" s="148" t="s">
        <v>120</v>
      </c>
      <c r="B72" s="149"/>
      <c r="C72" s="149"/>
      <c r="D72" s="150"/>
      <c r="E72" s="110">
        <f>E70+G70+G71</f>
        <v>0</v>
      </c>
      <c r="F72" s="214"/>
      <c r="G72" s="214"/>
      <c r="H72" s="214"/>
      <c r="I72" s="37" t="s">
        <v>39</v>
      </c>
      <c r="J72" s="141" t="s">
        <v>130</v>
      </c>
      <c r="K72" s="141"/>
      <c r="L72" s="141"/>
      <c r="M72" s="141"/>
      <c r="N72" s="141"/>
      <c r="O72" s="120"/>
      <c r="P72" s="111"/>
      <c r="Q72" s="111"/>
      <c r="R72" s="111"/>
      <c r="S72" s="111"/>
      <c r="T72" s="54" t="s">
        <v>39</v>
      </c>
      <c r="U72" s="146"/>
      <c r="V72" s="29"/>
      <c r="W72" s="108"/>
      <c r="X72" s="108"/>
      <c r="Y72" s="108"/>
      <c r="Z72" s="108"/>
      <c r="AA72" s="92" t="s">
        <v>51</v>
      </c>
    </row>
    <row r="73" spans="1:27" x14ac:dyDescent="0.4">
      <c r="A73" s="151" t="s">
        <v>121</v>
      </c>
      <c r="B73" s="151"/>
      <c r="C73" s="151"/>
      <c r="D73" s="151"/>
      <c r="E73" s="212">
        <f>ROUNDDOWN(E72*0.4,-2)</f>
        <v>0</v>
      </c>
      <c r="F73" s="213"/>
      <c r="G73" s="213"/>
      <c r="H73" s="213"/>
      <c r="I73" s="35" t="s">
        <v>39</v>
      </c>
      <c r="J73" s="141" t="s">
        <v>131</v>
      </c>
      <c r="K73" s="141"/>
      <c r="L73" s="141"/>
      <c r="M73" s="141"/>
      <c r="N73" s="141"/>
      <c r="O73" s="120"/>
      <c r="P73" s="111"/>
      <c r="Q73" s="111"/>
      <c r="R73" s="111"/>
      <c r="S73" s="111"/>
      <c r="T73" s="54" t="s">
        <v>39</v>
      </c>
      <c r="U73" s="146"/>
      <c r="V73" s="29"/>
      <c r="W73" s="108"/>
      <c r="X73" s="108"/>
      <c r="Y73" s="108"/>
      <c r="Z73" s="108"/>
      <c r="AA73" s="92" t="s">
        <v>52</v>
      </c>
    </row>
    <row r="74" spans="1:27" x14ac:dyDescent="0.4">
      <c r="A74" s="151" t="s">
        <v>122</v>
      </c>
      <c r="B74" s="151"/>
      <c r="C74" s="151"/>
      <c r="D74" s="151"/>
      <c r="E74" s="215"/>
      <c r="F74" s="216"/>
      <c r="G74" s="216"/>
      <c r="H74" s="216"/>
      <c r="I74" s="35" t="s">
        <v>39</v>
      </c>
      <c r="J74" s="141" t="s">
        <v>132</v>
      </c>
      <c r="K74" s="141"/>
      <c r="L74" s="141"/>
      <c r="M74" s="141"/>
      <c r="N74" s="141"/>
      <c r="O74" s="120"/>
      <c r="P74" s="111"/>
      <c r="Q74" s="111"/>
      <c r="R74" s="111"/>
      <c r="S74" s="111"/>
      <c r="T74" s="54" t="s">
        <v>39</v>
      </c>
      <c r="U74" s="146"/>
      <c r="V74" s="29"/>
      <c r="W74" s="108"/>
      <c r="X74" s="108"/>
      <c r="Y74" s="108"/>
      <c r="Z74" s="108"/>
      <c r="AA74" s="92" t="s">
        <v>53</v>
      </c>
    </row>
    <row r="75" spans="1:27" x14ac:dyDescent="0.4">
      <c r="A75" s="29" t="s">
        <v>32</v>
      </c>
      <c r="B75" s="108"/>
      <c r="C75" s="108"/>
      <c r="D75" s="108"/>
      <c r="E75" s="81" t="s">
        <v>44</v>
      </c>
      <c r="F75" s="120"/>
      <c r="G75" s="111"/>
      <c r="H75" s="111"/>
      <c r="I75" s="121"/>
      <c r="J75" s="141" t="s">
        <v>133</v>
      </c>
      <c r="K75" s="141"/>
      <c r="L75" s="141"/>
      <c r="M75" s="141"/>
      <c r="N75" s="141"/>
      <c r="O75" s="120"/>
      <c r="P75" s="111"/>
      <c r="Q75" s="111"/>
      <c r="R75" s="111"/>
      <c r="S75" s="111"/>
      <c r="T75" s="28" t="s">
        <v>39</v>
      </c>
      <c r="U75" s="147"/>
      <c r="V75" s="108" t="s">
        <v>137</v>
      </c>
      <c r="W75" s="108"/>
      <c r="X75" s="108"/>
      <c r="Y75" s="108"/>
      <c r="Z75" s="108"/>
      <c r="AA75" s="92"/>
    </row>
    <row r="76" spans="1:27" ht="17.399999999999999" x14ac:dyDescent="0.4">
      <c r="J76" s="55" t="s">
        <v>96</v>
      </c>
      <c r="V76" s="143" t="s">
        <v>138</v>
      </c>
      <c r="W76" s="144"/>
      <c r="X76" s="144"/>
      <c r="Y76" s="144"/>
      <c r="Z76" s="144"/>
      <c r="AA76" s="144"/>
    </row>
  </sheetData>
  <mergeCells count="462">
    <mergeCell ref="V76:AA76"/>
    <mergeCell ref="B75:D75"/>
    <mergeCell ref="F75:I75"/>
    <mergeCell ref="J75:N75"/>
    <mergeCell ref="O75:S75"/>
    <mergeCell ref="V75:X75"/>
    <mergeCell ref="Y75:Z75"/>
    <mergeCell ref="A74:D74"/>
    <mergeCell ref="E74:H74"/>
    <mergeCell ref="J74:N74"/>
    <mergeCell ref="O74:S74"/>
    <mergeCell ref="W74:X74"/>
    <mergeCell ref="Y74:Z74"/>
    <mergeCell ref="A73:D73"/>
    <mergeCell ref="E73:H73"/>
    <mergeCell ref="J73:N73"/>
    <mergeCell ref="O73:S73"/>
    <mergeCell ref="W73:X73"/>
    <mergeCell ref="Y73:Z73"/>
    <mergeCell ref="A72:D72"/>
    <mergeCell ref="E72:H72"/>
    <mergeCell ref="J72:N72"/>
    <mergeCell ref="O72:S72"/>
    <mergeCell ref="W72:X72"/>
    <mergeCell ref="Y72:Z72"/>
    <mergeCell ref="A71:D71"/>
    <mergeCell ref="G71:H71"/>
    <mergeCell ref="J71:N71"/>
    <mergeCell ref="O71:S71"/>
    <mergeCell ref="W71:X71"/>
    <mergeCell ref="Y71:Z71"/>
    <mergeCell ref="A70:D70"/>
    <mergeCell ref="G70:H70"/>
    <mergeCell ref="J70:N70"/>
    <mergeCell ref="O70:S70"/>
    <mergeCell ref="W70:X70"/>
    <mergeCell ref="Y70:Z70"/>
    <mergeCell ref="A69:D69"/>
    <mergeCell ref="E69:H69"/>
    <mergeCell ref="J69:N69"/>
    <mergeCell ref="O69:S69"/>
    <mergeCell ref="W69:X69"/>
    <mergeCell ref="Y69:Z69"/>
    <mergeCell ref="A68:D68"/>
    <mergeCell ref="E68:H68"/>
    <mergeCell ref="J68:N68"/>
    <mergeCell ref="O68:S68"/>
    <mergeCell ref="W68:X68"/>
    <mergeCell ref="Y68:Z68"/>
    <mergeCell ref="A67:D67"/>
    <mergeCell ref="E67:H67"/>
    <mergeCell ref="J67:N67"/>
    <mergeCell ref="O67:S67"/>
    <mergeCell ref="W67:X67"/>
    <mergeCell ref="Y67:Z67"/>
    <mergeCell ref="A66:D66"/>
    <mergeCell ref="E66:H66"/>
    <mergeCell ref="J66:N66"/>
    <mergeCell ref="O66:S66"/>
    <mergeCell ref="W66:X66"/>
    <mergeCell ref="Y66:Z66"/>
    <mergeCell ref="W62:AA64"/>
    <mergeCell ref="G63:H63"/>
    <mergeCell ref="G64:H64"/>
    <mergeCell ref="A65:D65"/>
    <mergeCell ref="E65:H65"/>
    <mergeCell ref="J65:N65"/>
    <mergeCell ref="O65:S65"/>
    <mergeCell ref="U65:U75"/>
    <mergeCell ref="W65:X65"/>
    <mergeCell ref="Y65:Z65"/>
    <mergeCell ref="G61:H61"/>
    <mergeCell ref="A62:A64"/>
    <mergeCell ref="G62:H62"/>
    <mergeCell ref="J62:J64"/>
    <mergeCell ref="K62:S64"/>
    <mergeCell ref="T62:V64"/>
    <mergeCell ref="X55:Y55"/>
    <mergeCell ref="A56:A58"/>
    <mergeCell ref="G56:H56"/>
    <mergeCell ref="J56:K61"/>
    <mergeCell ref="L56:AA61"/>
    <mergeCell ref="G57:H57"/>
    <mergeCell ref="G58:H58"/>
    <mergeCell ref="A59:A61"/>
    <mergeCell ref="G59:H59"/>
    <mergeCell ref="G60:H60"/>
    <mergeCell ref="G55:H55"/>
    <mergeCell ref="J55:K55"/>
    <mergeCell ref="L55:O55"/>
    <mergeCell ref="P55:Q55"/>
    <mergeCell ref="R55:S55"/>
    <mergeCell ref="T55:U55"/>
    <mergeCell ref="J54:K54"/>
    <mergeCell ref="L54:O54"/>
    <mergeCell ref="P54:Q54"/>
    <mergeCell ref="R54:S54"/>
    <mergeCell ref="T54:U54"/>
    <mergeCell ref="X54:Y54"/>
    <mergeCell ref="X52:Y52"/>
    <mergeCell ref="A53:A55"/>
    <mergeCell ref="G53:H53"/>
    <mergeCell ref="J53:K53"/>
    <mergeCell ref="L53:O53"/>
    <mergeCell ref="P53:Q53"/>
    <mergeCell ref="R53:S53"/>
    <mergeCell ref="T53:U53"/>
    <mergeCell ref="X53:Y53"/>
    <mergeCell ref="G54:H54"/>
    <mergeCell ref="G52:H52"/>
    <mergeCell ref="J52:K52"/>
    <mergeCell ref="L52:O52"/>
    <mergeCell ref="P52:Q52"/>
    <mergeCell ref="R52:S52"/>
    <mergeCell ref="T52:U52"/>
    <mergeCell ref="J51:K51"/>
    <mergeCell ref="L51:O51"/>
    <mergeCell ref="P51:Q51"/>
    <mergeCell ref="R51:S51"/>
    <mergeCell ref="T51:U51"/>
    <mergeCell ref="X51:Y51"/>
    <mergeCell ref="X49:Y49"/>
    <mergeCell ref="A50:A52"/>
    <mergeCell ref="G50:H50"/>
    <mergeCell ref="J50:K50"/>
    <mergeCell ref="L50:O50"/>
    <mergeCell ref="P50:Q50"/>
    <mergeCell ref="R50:S50"/>
    <mergeCell ref="T50:U50"/>
    <mergeCell ref="X50:Y50"/>
    <mergeCell ref="G51:H51"/>
    <mergeCell ref="G49:H49"/>
    <mergeCell ref="J49:K49"/>
    <mergeCell ref="L49:O49"/>
    <mergeCell ref="P49:Q49"/>
    <mergeCell ref="R49:S49"/>
    <mergeCell ref="T49:U49"/>
    <mergeCell ref="X47:Y47"/>
    <mergeCell ref="G48:H48"/>
    <mergeCell ref="J48:K48"/>
    <mergeCell ref="L48:O48"/>
    <mergeCell ref="P48:Q48"/>
    <mergeCell ref="R48:S48"/>
    <mergeCell ref="T48:U48"/>
    <mergeCell ref="X48:Y48"/>
    <mergeCell ref="R46:S46"/>
    <mergeCell ref="T46:U46"/>
    <mergeCell ref="X46:Y46"/>
    <mergeCell ref="A47:A49"/>
    <mergeCell ref="G47:H47"/>
    <mergeCell ref="J47:K47"/>
    <mergeCell ref="L47:O47"/>
    <mergeCell ref="P47:Q47"/>
    <mergeCell ref="R47:S47"/>
    <mergeCell ref="T47:U47"/>
    <mergeCell ref="T44:U44"/>
    <mergeCell ref="X44:Y44"/>
    <mergeCell ref="G45:H45"/>
    <mergeCell ref="J45:K45"/>
    <mergeCell ref="L45:O45"/>
    <mergeCell ref="P45:Q45"/>
    <mergeCell ref="R45:S45"/>
    <mergeCell ref="T45:U45"/>
    <mergeCell ref="X45:Y45"/>
    <mergeCell ref="A44:A46"/>
    <mergeCell ref="G44:H44"/>
    <mergeCell ref="J44:K44"/>
    <mergeCell ref="L44:O44"/>
    <mergeCell ref="P44:Q44"/>
    <mergeCell ref="R44:S44"/>
    <mergeCell ref="G46:H46"/>
    <mergeCell ref="J46:K46"/>
    <mergeCell ref="L46:O46"/>
    <mergeCell ref="P46:Q46"/>
    <mergeCell ref="X42:Y42"/>
    <mergeCell ref="G43:H43"/>
    <mergeCell ref="J43:K43"/>
    <mergeCell ref="L43:O43"/>
    <mergeCell ref="P43:Q43"/>
    <mergeCell ref="R43:S43"/>
    <mergeCell ref="T43:U43"/>
    <mergeCell ref="X43:Y43"/>
    <mergeCell ref="R41:S41"/>
    <mergeCell ref="T41:U41"/>
    <mergeCell ref="X41:Y41"/>
    <mergeCell ref="A42:A43"/>
    <mergeCell ref="G42:H42"/>
    <mergeCell ref="J42:K42"/>
    <mergeCell ref="L42:O42"/>
    <mergeCell ref="P42:Q42"/>
    <mergeCell ref="R42:S42"/>
    <mergeCell ref="T42:U42"/>
    <mergeCell ref="T39:U39"/>
    <mergeCell ref="X39:Y39"/>
    <mergeCell ref="G40:H40"/>
    <mergeCell ref="J40:K40"/>
    <mergeCell ref="L40:O40"/>
    <mergeCell ref="P40:Q40"/>
    <mergeCell ref="R40:S40"/>
    <mergeCell ref="T40:U40"/>
    <mergeCell ref="X40:Y40"/>
    <mergeCell ref="A39:A41"/>
    <mergeCell ref="G39:H39"/>
    <mergeCell ref="J39:K39"/>
    <mergeCell ref="L39:O39"/>
    <mergeCell ref="P39:Q39"/>
    <mergeCell ref="R39:S39"/>
    <mergeCell ref="G41:H41"/>
    <mergeCell ref="J41:K41"/>
    <mergeCell ref="L41:O41"/>
    <mergeCell ref="P41:Q41"/>
    <mergeCell ref="X37:Y37"/>
    <mergeCell ref="G38:H38"/>
    <mergeCell ref="J38:K38"/>
    <mergeCell ref="L38:O38"/>
    <mergeCell ref="P38:Q38"/>
    <mergeCell ref="R38:S38"/>
    <mergeCell ref="T38:U38"/>
    <mergeCell ref="X38:Y38"/>
    <mergeCell ref="R36:S36"/>
    <mergeCell ref="T36:U36"/>
    <mergeCell ref="X36:Y36"/>
    <mergeCell ref="A37:A38"/>
    <mergeCell ref="G37:H37"/>
    <mergeCell ref="J37:K37"/>
    <mergeCell ref="L37:O37"/>
    <mergeCell ref="P37:Q37"/>
    <mergeCell ref="R37:S37"/>
    <mergeCell ref="T37:U37"/>
    <mergeCell ref="T34:U34"/>
    <mergeCell ref="X34:Y34"/>
    <mergeCell ref="G35:H35"/>
    <mergeCell ref="J35:K35"/>
    <mergeCell ref="L35:O35"/>
    <mergeCell ref="P35:Q35"/>
    <mergeCell ref="R35:S35"/>
    <mergeCell ref="T35:U35"/>
    <mergeCell ref="X35:Y35"/>
    <mergeCell ref="A34:A36"/>
    <mergeCell ref="G34:H34"/>
    <mergeCell ref="J34:K34"/>
    <mergeCell ref="L34:O34"/>
    <mergeCell ref="P34:Q34"/>
    <mergeCell ref="R34:S34"/>
    <mergeCell ref="G36:H36"/>
    <mergeCell ref="J36:K36"/>
    <mergeCell ref="L36:O36"/>
    <mergeCell ref="P36:Q36"/>
    <mergeCell ref="J33:K33"/>
    <mergeCell ref="L33:O33"/>
    <mergeCell ref="P33:Q33"/>
    <mergeCell ref="R33:S33"/>
    <mergeCell ref="T33:U33"/>
    <mergeCell ref="X33:Y33"/>
    <mergeCell ref="X31:Y31"/>
    <mergeCell ref="A32:A33"/>
    <mergeCell ref="G32:H32"/>
    <mergeCell ref="J32:K32"/>
    <mergeCell ref="L32:O32"/>
    <mergeCell ref="P32:Q32"/>
    <mergeCell ref="R32:S32"/>
    <mergeCell ref="T32:U32"/>
    <mergeCell ref="X32:Y32"/>
    <mergeCell ref="G33:H33"/>
    <mergeCell ref="G31:H31"/>
    <mergeCell ref="J31:K31"/>
    <mergeCell ref="L31:O31"/>
    <mergeCell ref="P31:Q31"/>
    <mergeCell ref="R31:S31"/>
    <mergeCell ref="T31:U31"/>
    <mergeCell ref="X29:Y29"/>
    <mergeCell ref="G30:H30"/>
    <mergeCell ref="J30:K30"/>
    <mergeCell ref="L30:O30"/>
    <mergeCell ref="P30:Q30"/>
    <mergeCell ref="R30:S30"/>
    <mergeCell ref="T30:U30"/>
    <mergeCell ref="X30:Y30"/>
    <mergeCell ref="G29:H29"/>
    <mergeCell ref="J29:K29"/>
    <mergeCell ref="L29:O29"/>
    <mergeCell ref="P29:Q29"/>
    <mergeCell ref="R29:S29"/>
    <mergeCell ref="T29:U29"/>
    <mergeCell ref="X27:Y27"/>
    <mergeCell ref="G28:H28"/>
    <mergeCell ref="J28:K28"/>
    <mergeCell ref="L28:O28"/>
    <mergeCell ref="P28:Q28"/>
    <mergeCell ref="R28:S28"/>
    <mergeCell ref="T28:U28"/>
    <mergeCell ref="X28:Y28"/>
    <mergeCell ref="G27:H27"/>
    <mergeCell ref="J27:K27"/>
    <mergeCell ref="L27:O27"/>
    <mergeCell ref="P27:Q27"/>
    <mergeCell ref="R27:S27"/>
    <mergeCell ref="T27:U27"/>
    <mergeCell ref="X25:Y25"/>
    <mergeCell ref="G26:H26"/>
    <mergeCell ref="J26:K26"/>
    <mergeCell ref="L26:O26"/>
    <mergeCell ref="P26:Q26"/>
    <mergeCell ref="R26:S26"/>
    <mergeCell ref="T26:U26"/>
    <mergeCell ref="X26:Y26"/>
    <mergeCell ref="G25:H25"/>
    <mergeCell ref="J25:K25"/>
    <mergeCell ref="L25:O25"/>
    <mergeCell ref="P25:Q25"/>
    <mergeCell ref="R25:S25"/>
    <mergeCell ref="T25:U25"/>
    <mergeCell ref="X23:Y23"/>
    <mergeCell ref="G24:H24"/>
    <mergeCell ref="J24:K24"/>
    <mergeCell ref="L24:O24"/>
    <mergeCell ref="P24:Q24"/>
    <mergeCell ref="R24:S24"/>
    <mergeCell ref="T24:U24"/>
    <mergeCell ref="X24:Y24"/>
    <mergeCell ref="R22:S22"/>
    <mergeCell ref="T22:U22"/>
    <mergeCell ref="X22:Y22"/>
    <mergeCell ref="A23:A28"/>
    <mergeCell ref="G23:H23"/>
    <mergeCell ref="J23:K23"/>
    <mergeCell ref="L23:O23"/>
    <mergeCell ref="P23:Q23"/>
    <mergeCell ref="R23:S23"/>
    <mergeCell ref="T23:U23"/>
    <mergeCell ref="T20:U20"/>
    <mergeCell ref="X20:Y20"/>
    <mergeCell ref="G21:H21"/>
    <mergeCell ref="J21:K21"/>
    <mergeCell ref="L21:O21"/>
    <mergeCell ref="P21:Q21"/>
    <mergeCell ref="R21:S21"/>
    <mergeCell ref="T21:U21"/>
    <mergeCell ref="X21:Y21"/>
    <mergeCell ref="A20:A22"/>
    <mergeCell ref="G20:H20"/>
    <mergeCell ref="J20:K20"/>
    <mergeCell ref="L20:O20"/>
    <mergeCell ref="P20:Q20"/>
    <mergeCell ref="R20:S20"/>
    <mergeCell ref="G22:H22"/>
    <mergeCell ref="J22:K22"/>
    <mergeCell ref="L22:O22"/>
    <mergeCell ref="P22:Q22"/>
    <mergeCell ref="J19:K19"/>
    <mergeCell ref="L19:O19"/>
    <mergeCell ref="P19:Q19"/>
    <mergeCell ref="R19:S19"/>
    <mergeCell ref="T19:U19"/>
    <mergeCell ref="X19:Y19"/>
    <mergeCell ref="X17:Y17"/>
    <mergeCell ref="J18:K18"/>
    <mergeCell ref="L18:O18"/>
    <mergeCell ref="P18:Q18"/>
    <mergeCell ref="R18:S18"/>
    <mergeCell ref="T18:U18"/>
    <mergeCell ref="X18:Y18"/>
    <mergeCell ref="P16:Q16"/>
    <mergeCell ref="R16:S16"/>
    <mergeCell ref="T16:U16"/>
    <mergeCell ref="X16:Y16"/>
    <mergeCell ref="B17:D17"/>
    <mergeCell ref="J17:K17"/>
    <mergeCell ref="L17:O17"/>
    <mergeCell ref="P17:Q17"/>
    <mergeCell ref="R17:S17"/>
    <mergeCell ref="T17:U17"/>
    <mergeCell ref="X14:AA14"/>
    <mergeCell ref="J15:K15"/>
    <mergeCell ref="L15:O15"/>
    <mergeCell ref="P15:Q15"/>
    <mergeCell ref="R15:S15"/>
    <mergeCell ref="T15:U15"/>
    <mergeCell ref="X15:Y15"/>
    <mergeCell ref="A14:A19"/>
    <mergeCell ref="J14:K14"/>
    <mergeCell ref="L14:O14"/>
    <mergeCell ref="P14:Q14"/>
    <mergeCell ref="R14:S14"/>
    <mergeCell ref="T14:U14"/>
    <mergeCell ref="B16:D16"/>
    <mergeCell ref="G16:I19"/>
    <mergeCell ref="J16:K16"/>
    <mergeCell ref="L16:O16"/>
    <mergeCell ref="V12:V13"/>
    <mergeCell ref="W12:W13"/>
    <mergeCell ref="X12:X13"/>
    <mergeCell ref="Y12:Y13"/>
    <mergeCell ref="Z12:AA13"/>
    <mergeCell ref="J13:K13"/>
    <mergeCell ref="L13:S13"/>
    <mergeCell ref="T10:U10"/>
    <mergeCell ref="V10:W10"/>
    <mergeCell ref="A11:B11"/>
    <mergeCell ref="F11:AA11"/>
    <mergeCell ref="A12:D13"/>
    <mergeCell ref="E12:F13"/>
    <mergeCell ref="G12:I13"/>
    <mergeCell ref="J12:K12"/>
    <mergeCell ref="L12:S12"/>
    <mergeCell ref="T12:U13"/>
    <mergeCell ref="A10:F10"/>
    <mergeCell ref="G10:I10"/>
    <mergeCell ref="L10:M10"/>
    <mergeCell ref="N10:O10"/>
    <mergeCell ref="P10:Q10"/>
    <mergeCell ref="R10:S10"/>
    <mergeCell ref="V8:W8"/>
    <mergeCell ref="Y8:AA10"/>
    <mergeCell ref="A9:F9"/>
    <mergeCell ref="G9:I9"/>
    <mergeCell ref="L9:M9"/>
    <mergeCell ref="N9:O9"/>
    <mergeCell ref="P9:Q9"/>
    <mergeCell ref="R9:S9"/>
    <mergeCell ref="T9:U9"/>
    <mergeCell ref="V9:W9"/>
    <mergeCell ref="T7:U7"/>
    <mergeCell ref="V7:X7"/>
    <mergeCell ref="Y7:AA7"/>
    <mergeCell ref="A8:F8"/>
    <mergeCell ref="G8:I8"/>
    <mergeCell ref="L8:M8"/>
    <mergeCell ref="N8:O8"/>
    <mergeCell ref="P8:Q8"/>
    <mergeCell ref="R8:S8"/>
    <mergeCell ref="T8:U8"/>
    <mergeCell ref="A7:F7"/>
    <mergeCell ref="G7:I7"/>
    <mergeCell ref="L7:M7"/>
    <mergeCell ref="N7:O7"/>
    <mergeCell ref="P7:Q7"/>
    <mergeCell ref="R7:S7"/>
    <mergeCell ref="T5:U6"/>
    <mergeCell ref="V5:AA6"/>
    <mergeCell ref="A6:B6"/>
    <mergeCell ref="C6:F6"/>
    <mergeCell ref="G6:J6"/>
    <mergeCell ref="L6:S6"/>
    <mergeCell ref="A4:B4"/>
    <mergeCell ref="C4:F4"/>
    <mergeCell ref="G4:J4"/>
    <mergeCell ref="K4:S4"/>
    <mergeCell ref="A5:B5"/>
    <mergeCell ref="C5:F5"/>
    <mergeCell ref="G5:J5"/>
    <mergeCell ref="K5:S5"/>
    <mergeCell ref="Y1:AA1"/>
    <mergeCell ref="A2:B3"/>
    <mergeCell ref="C2:C3"/>
    <mergeCell ref="D2:D3"/>
    <mergeCell ref="E2:E3"/>
    <mergeCell ref="F2:F3"/>
    <mergeCell ref="G2:S3"/>
    <mergeCell ref="T2:AA2"/>
    <mergeCell ref="T3:U4"/>
    <mergeCell ref="V3:AA4"/>
  </mergeCells>
  <phoneticPr fontId="1" type="noConversion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"/>
  <sheetViews>
    <sheetView workbookViewId="0">
      <selection sqref="A1:XFD1048576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8" customWidth="1"/>
    <col min="4" max="4" width="25.3984375" customWidth="1"/>
    <col min="5" max="5" width="5" customWidth="1"/>
    <col min="6" max="6" width="4.796875" customWidth="1"/>
    <col min="7" max="7" width="7.19921875" customWidth="1"/>
    <col min="8" max="8" width="8.59765625" customWidth="1"/>
    <col min="9" max="9" width="8.09765625" customWidth="1"/>
    <col min="10" max="10" width="24.8984375" customWidth="1"/>
    <col min="11" max="11" width="14" customWidth="1"/>
    <col min="12" max="12" width="9.796875" customWidth="1"/>
    <col min="13" max="13" width="12.69921875" customWidth="1"/>
    <col min="14" max="14" width="8.59765625" customWidth="1"/>
    <col min="15" max="15" width="9.69921875" customWidth="1"/>
    <col min="16" max="16" width="7.796875" customWidth="1"/>
  </cols>
  <sheetData>
    <row r="1" spans="1:19" x14ac:dyDescent="0.4">
      <c r="A1" s="240"/>
      <c r="B1" s="240"/>
      <c r="C1" s="241" t="s">
        <v>299</v>
      </c>
      <c r="D1" s="242"/>
    </row>
    <row r="2" spans="1:19" x14ac:dyDescent="0.4">
      <c r="A2" s="240"/>
      <c r="B2" s="240"/>
      <c r="C2" s="243" t="s">
        <v>300</v>
      </c>
      <c r="D2" s="244" t="s">
        <v>301</v>
      </c>
    </row>
    <row r="3" spans="1:19" x14ac:dyDescent="0.4">
      <c r="A3" s="240"/>
      <c r="B3" s="240"/>
      <c r="C3" s="243" t="s">
        <v>302</v>
      </c>
      <c r="D3" s="244">
        <v>201620014</v>
      </c>
    </row>
    <row r="4" spans="1:19" x14ac:dyDescent="0.4">
      <c r="C4" s="245" t="s">
        <v>303</v>
      </c>
      <c r="D4" s="244" t="s">
        <v>304</v>
      </c>
    </row>
    <row r="5" spans="1:19" x14ac:dyDescent="0.4">
      <c r="C5" s="245" t="s">
        <v>305</v>
      </c>
      <c r="D5" s="244" t="s">
        <v>306</v>
      </c>
    </row>
    <row r="6" spans="1:19" x14ac:dyDescent="0.4">
      <c r="C6" s="245" t="s">
        <v>307</v>
      </c>
      <c r="D6" s="244" t="s">
        <v>308</v>
      </c>
    </row>
    <row r="7" spans="1:19" ht="18" thickBot="1" x14ac:dyDescent="0.45">
      <c r="C7" s="246" t="s">
        <v>309</v>
      </c>
      <c r="D7" s="247"/>
    </row>
    <row r="8" spans="1:19" ht="18" thickBot="1" x14ac:dyDescent="0.45"/>
    <row r="9" spans="1:19" ht="19.2" x14ac:dyDescent="0.4">
      <c r="A9" s="248" t="s">
        <v>311</v>
      </c>
      <c r="B9" s="249"/>
      <c r="C9" s="249"/>
      <c r="D9" s="249"/>
      <c r="E9" s="250"/>
      <c r="F9" s="251"/>
      <c r="G9" s="252" t="s">
        <v>312</v>
      </c>
      <c r="H9" s="253"/>
      <c r="I9" s="253"/>
      <c r="J9" s="253"/>
      <c r="K9" s="253"/>
      <c r="L9" s="254"/>
      <c r="M9" s="255"/>
      <c r="N9" s="255"/>
      <c r="O9" s="255"/>
      <c r="P9" s="256"/>
      <c r="Q9" s="256"/>
      <c r="R9" s="256"/>
      <c r="S9" s="256"/>
    </row>
    <row r="10" spans="1:19" x14ac:dyDescent="0.4">
      <c r="A10" s="245" t="s">
        <v>313</v>
      </c>
      <c r="B10" s="257" t="s">
        <v>314</v>
      </c>
      <c r="C10" s="257" t="s">
        <v>315</v>
      </c>
      <c r="D10" s="258" t="s">
        <v>316</v>
      </c>
      <c r="E10" s="259" t="s">
        <v>317</v>
      </c>
      <c r="F10" s="260"/>
      <c r="G10" s="261" t="str">
        <f t="shared" ref="G10:J14" si="0">A10</f>
        <v>성별</v>
      </c>
      <c r="H10" s="257" t="str">
        <f t="shared" si="0"/>
        <v>나이</v>
      </c>
      <c r="I10" s="257" t="str">
        <f t="shared" si="0"/>
        <v>코드</v>
      </c>
      <c r="J10" s="258" t="str">
        <f t="shared" si="0"/>
        <v>병명</v>
      </c>
      <c r="K10" s="257" t="s">
        <v>329</v>
      </c>
      <c r="L10" s="262" t="s">
        <v>326</v>
      </c>
      <c r="M10" s="256"/>
      <c r="N10" s="260"/>
      <c r="O10" s="256"/>
      <c r="P10" s="256"/>
      <c r="Q10" s="256"/>
      <c r="R10" s="256"/>
      <c r="S10" s="256"/>
    </row>
    <row r="11" spans="1:19" x14ac:dyDescent="0.4">
      <c r="A11" s="245"/>
      <c r="B11" s="257"/>
      <c r="C11" s="257"/>
      <c r="D11" s="263"/>
      <c r="E11" s="259"/>
      <c r="F11" s="264"/>
      <c r="G11" s="265">
        <f t="shared" si="0"/>
        <v>0</v>
      </c>
      <c r="H11" s="266">
        <f t="shared" si="0"/>
        <v>0</v>
      </c>
      <c r="I11" s="266">
        <f t="shared" si="0"/>
        <v>0</v>
      </c>
      <c r="J11" s="266">
        <f t="shared" si="0"/>
        <v>0</v>
      </c>
      <c r="K11" s="266"/>
      <c r="L11" s="267">
        <f>E11</f>
        <v>0</v>
      </c>
      <c r="M11" s="268"/>
      <c r="N11" s="268"/>
      <c r="O11" s="256"/>
      <c r="P11" s="256"/>
      <c r="Q11" s="256"/>
      <c r="R11" s="256"/>
      <c r="S11" s="256"/>
    </row>
    <row r="12" spans="1:19" x14ac:dyDescent="0.4">
      <c r="A12" s="245"/>
      <c r="B12" s="257"/>
      <c r="C12" s="257"/>
      <c r="D12" s="263"/>
      <c r="E12" s="259"/>
      <c r="F12" s="264"/>
      <c r="G12" s="261"/>
      <c r="H12" s="266"/>
      <c r="I12" s="266">
        <f t="shared" si="0"/>
        <v>0</v>
      </c>
      <c r="J12" s="266">
        <f t="shared" si="0"/>
        <v>0</v>
      </c>
      <c r="K12" s="266"/>
      <c r="L12" s="267"/>
      <c r="M12" s="268"/>
      <c r="N12" s="268"/>
      <c r="O12" s="256"/>
      <c r="P12" s="256"/>
      <c r="Q12" s="256"/>
      <c r="R12" s="256"/>
      <c r="S12" s="256"/>
    </row>
    <row r="13" spans="1:19" x14ac:dyDescent="0.4">
      <c r="A13" s="245"/>
      <c r="B13" s="257"/>
      <c r="C13" s="257"/>
      <c r="D13" s="263"/>
      <c r="E13" s="259"/>
      <c r="F13" s="264"/>
      <c r="G13" s="261"/>
      <c r="H13" s="266"/>
      <c r="I13" s="266">
        <f t="shared" si="0"/>
        <v>0</v>
      </c>
      <c r="J13" s="266">
        <f t="shared" si="0"/>
        <v>0</v>
      </c>
      <c r="K13" s="266"/>
      <c r="L13" s="267"/>
      <c r="M13" s="268"/>
      <c r="N13" s="268"/>
      <c r="O13" s="256"/>
      <c r="P13" s="256"/>
      <c r="Q13" s="256"/>
      <c r="R13" s="256"/>
      <c r="S13" s="256"/>
    </row>
    <row r="14" spans="1:19" ht="18" thickBot="1" x14ac:dyDescent="0.45">
      <c r="A14" s="269"/>
      <c r="B14" s="270"/>
      <c r="C14" s="270"/>
      <c r="D14" s="271"/>
      <c r="E14" s="272"/>
      <c r="F14" s="264"/>
      <c r="G14" s="246"/>
      <c r="H14" s="273"/>
      <c r="I14" s="273">
        <f t="shared" si="0"/>
        <v>0</v>
      </c>
      <c r="J14" s="273">
        <f t="shared" si="0"/>
        <v>0</v>
      </c>
      <c r="K14" s="273"/>
      <c r="L14" s="274"/>
      <c r="M14" s="268"/>
      <c r="N14" s="268"/>
      <c r="O14" s="256"/>
      <c r="P14" s="256"/>
      <c r="Q14" s="256"/>
      <c r="R14" s="256"/>
      <c r="S14" s="256"/>
    </row>
    <row r="15" spans="1:19" ht="18" thickBot="1" x14ac:dyDescent="0.45">
      <c r="Q15" s="256"/>
      <c r="R15" s="256"/>
      <c r="S15" s="256"/>
    </row>
    <row r="16" spans="1:19" ht="19.2" x14ac:dyDescent="0.4">
      <c r="A16" s="255"/>
      <c r="B16" s="255"/>
      <c r="C16" s="252" t="s">
        <v>642</v>
      </c>
      <c r="D16" s="253"/>
      <c r="E16" s="253"/>
      <c r="F16" s="254"/>
      <c r="H16" s="275" t="s">
        <v>643</v>
      </c>
      <c r="I16" s="276"/>
      <c r="J16" s="276"/>
      <c r="K16" s="276"/>
      <c r="L16" s="276"/>
      <c r="M16" s="277" t="s">
        <v>644</v>
      </c>
      <c r="N16" s="278">
        <v>81.400000000000006</v>
      </c>
      <c r="O16" s="277" t="s">
        <v>645</v>
      </c>
      <c r="P16" s="279">
        <v>73.5</v>
      </c>
      <c r="Q16" s="255"/>
      <c r="R16" s="255"/>
      <c r="S16" s="255"/>
    </row>
    <row r="17" spans="1:19" x14ac:dyDescent="0.4">
      <c r="A17" s="256"/>
      <c r="B17" s="256"/>
      <c r="C17" s="245" t="s">
        <v>646</v>
      </c>
      <c r="D17" s="258" t="s">
        <v>647</v>
      </c>
      <c r="E17" s="257" t="s">
        <v>648</v>
      </c>
      <c r="F17" s="280" t="s">
        <v>649</v>
      </c>
      <c r="G17" s="256"/>
      <c r="H17" s="281" t="s">
        <v>650</v>
      </c>
      <c r="I17" s="258" t="s">
        <v>651</v>
      </c>
      <c r="J17" s="258" t="s">
        <v>652</v>
      </c>
      <c r="K17" s="257" t="s">
        <v>648</v>
      </c>
      <c r="L17" s="257" t="s">
        <v>649</v>
      </c>
      <c r="M17" s="257" t="s">
        <v>653</v>
      </c>
      <c r="N17" s="257" t="s">
        <v>654</v>
      </c>
      <c r="O17" s="257" t="s">
        <v>655</v>
      </c>
      <c r="P17" s="280" t="s">
        <v>656</v>
      </c>
      <c r="Q17" s="256"/>
      <c r="R17" s="256"/>
      <c r="S17" s="256"/>
    </row>
    <row r="18" spans="1:19" ht="14.4" customHeight="1" x14ac:dyDescent="0.4">
      <c r="A18" s="282"/>
      <c r="B18" s="260"/>
      <c r="C18" s="261" t="s">
        <v>657</v>
      </c>
      <c r="D18" s="258"/>
      <c r="E18" s="257"/>
      <c r="F18" s="280"/>
      <c r="G18" s="256"/>
      <c r="H18" s="265" t="str">
        <f>C18</f>
        <v>진찰료</v>
      </c>
      <c r="I18" s="283"/>
      <c r="J18" s="237">
        <f>D18</f>
        <v>0</v>
      </c>
      <c r="K18" s="290">
        <f>E18</f>
        <v>0</v>
      </c>
      <c r="L18" s="291">
        <f>F18</f>
        <v>0</v>
      </c>
      <c r="M18" s="266"/>
      <c r="N18" s="286"/>
      <c r="O18" s="263">
        <f>P16</f>
        <v>73.5</v>
      </c>
      <c r="P18" s="287">
        <f>N18*K18*L18*O18</f>
        <v>0</v>
      </c>
      <c r="Q18" s="256"/>
      <c r="R18" s="288"/>
      <c r="S18" s="256"/>
    </row>
    <row r="19" spans="1:19" x14ac:dyDescent="0.4">
      <c r="A19" s="282"/>
      <c r="B19" s="260"/>
      <c r="C19" s="261"/>
      <c r="D19" s="258"/>
      <c r="E19" s="257"/>
      <c r="F19" s="280"/>
      <c r="G19" s="256"/>
      <c r="H19" s="289"/>
      <c r="I19" s="283"/>
      <c r="J19" s="237">
        <f t="shared" ref="J19:L46" si="1">D19</f>
        <v>0</v>
      </c>
      <c r="K19" s="290">
        <f t="shared" si="1"/>
        <v>0</v>
      </c>
      <c r="L19" s="291">
        <f t="shared" si="1"/>
        <v>0</v>
      </c>
      <c r="M19" s="266"/>
      <c r="N19" s="286"/>
      <c r="O19" s="263">
        <f>O18</f>
        <v>73.5</v>
      </c>
      <c r="P19" s="287">
        <f t="shared" ref="P19:P46" si="2">N19*K19*L19*O19</f>
        <v>0</v>
      </c>
      <c r="Q19" s="256"/>
      <c r="R19" s="288"/>
      <c r="S19" s="256"/>
    </row>
    <row r="20" spans="1:19" x14ac:dyDescent="0.4">
      <c r="A20" s="282"/>
      <c r="B20" s="264"/>
      <c r="C20" s="261" t="s">
        <v>658</v>
      </c>
      <c r="D20" s="263"/>
      <c r="E20" s="257"/>
      <c r="F20" s="280"/>
      <c r="G20" s="256"/>
      <c r="H20" s="265" t="str">
        <f>C20</f>
        <v>약재료</v>
      </c>
      <c r="I20" s="283"/>
      <c r="J20" s="237">
        <f t="shared" si="1"/>
        <v>0</v>
      </c>
      <c r="K20" s="290">
        <f t="shared" si="1"/>
        <v>0</v>
      </c>
      <c r="L20" s="291">
        <f t="shared" si="1"/>
        <v>0</v>
      </c>
      <c r="M20" s="266"/>
      <c r="N20" s="286"/>
      <c r="O20" s="263">
        <f t="shared" ref="O20:O46" si="3">O19</f>
        <v>73.5</v>
      </c>
      <c r="P20" s="287">
        <f t="shared" si="2"/>
        <v>0</v>
      </c>
      <c r="Q20" s="256"/>
      <c r="R20" s="288"/>
      <c r="S20" s="256"/>
    </row>
    <row r="21" spans="1:19" x14ac:dyDescent="0.4">
      <c r="A21" s="282"/>
      <c r="B21" s="260"/>
      <c r="C21" s="261"/>
      <c r="D21" s="258"/>
      <c r="E21" s="257"/>
      <c r="F21" s="280"/>
      <c r="G21" s="256"/>
      <c r="H21" s="289"/>
      <c r="I21" s="283"/>
      <c r="J21" s="237">
        <f t="shared" si="1"/>
        <v>0</v>
      </c>
      <c r="K21" s="290">
        <f t="shared" si="1"/>
        <v>0</v>
      </c>
      <c r="L21" s="291">
        <f t="shared" si="1"/>
        <v>0</v>
      </c>
      <c r="M21" s="266"/>
      <c r="N21" s="286"/>
      <c r="O21" s="263">
        <f t="shared" si="3"/>
        <v>73.5</v>
      </c>
      <c r="P21" s="287">
        <f t="shared" si="2"/>
        <v>0</v>
      </c>
      <c r="Q21" s="256"/>
      <c r="R21" s="288"/>
      <c r="S21" s="256"/>
    </row>
    <row r="22" spans="1:19" x14ac:dyDescent="0.4">
      <c r="A22" s="282"/>
      <c r="B22" s="260"/>
      <c r="C22" s="261"/>
      <c r="D22" s="258"/>
      <c r="E22" s="257"/>
      <c r="F22" s="280"/>
      <c r="G22" s="256"/>
      <c r="H22" s="289"/>
      <c r="I22" s="283"/>
      <c r="J22" s="237">
        <f t="shared" si="1"/>
        <v>0</v>
      </c>
      <c r="K22" s="290">
        <f t="shared" si="1"/>
        <v>0</v>
      </c>
      <c r="L22" s="291">
        <f t="shared" si="1"/>
        <v>0</v>
      </c>
      <c r="M22" s="266"/>
      <c r="N22" s="286"/>
      <c r="O22" s="263">
        <f t="shared" si="3"/>
        <v>73.5</v>
      </c>
      <c r="P22" s="287">
        <f t="shared" si="2"/>
        <v>0</v>
      </c>
      <c r="Q22" s="256"/>
      <c r="R22" s="288"/>
      <c r="S22" s="256"/>
    </row>
    <row r="23" spans="1:19" x14ac:dyDescent="0.4">
      <c r="A23" s="282"/>
      <c r="B23" s="260"/>
      <c r="C23" s="261"/>
      <c r="D23" s="258"/>
      <c r="E23" s="257"/>
      <c r="F23" s="280"/>
      <c r="G23" s="256"/>
      <c r="H23" s="289"/>
      <c r="I23" s="283"/>
      <c r="J23" s="237">
        <f t="shared" si="1"/>
        <v>0</v>
      </c>
      <c r="K23" s="290">
        <f t="shared" si="1"/>
        <v>0</v>
      </c>
      <c r="L23" s="291">
        <f t="shared" si="1"/>
        <v>0</v>
      </c>
      <c r="M23" s="266"/>
      <c r="N23" s="286"/>
      <c r="O23" s="263">
        <f t="shared" si="3"/>
        <v>73.5</v>
      </c>
      <c r="P23" s="287">
        <f t="shared" si="2"/>
        <v>0</v>
      </c>
      <c r="Q23" s="256"/>
      <c r="R23" s="288"/>
      <c r="S23" s="256"/>
    </row>
    <row r="24" spans="1:19" x14ac:dyDescent="0.4">
      <c r="A24" s="282"/>
      <c r="B24" s="260"/>
      <c r="C24" s="261"/>
      <c r="D24" s="258"/>
      <c r="E24" s="257"/>
      <c r="F24" s="280"/>
      <c r="G24" s="256"/>
      <c r="H24" s="289"/>
      <c r="I24" s="283"/>
      <c r="J24" s="237">
        <f t="shared" si="1"/>
        <v>0</v>
      </c>
      <c r="K24" s="290">
        <f t="shared" si="1"/>
        <v>0</v>
      </c>
      <c r="L24" s="291">
        <f t="shared" si="1"/>
        <v>0</v>
      </c>
      <c r="M24" s="266"/>
      <c r="N24" s="286"/>
      <c r="O24" s="263">
        <f t="shared" si="3"/>
        <v>73.5</v>
      </c>
      <c r="P24" s="287">
        <f t="shared" si="2"/>
        <v>0</v>
      </c>
      <c r="Q24" s="256"/>
      <c r="R24" s="288"/>
      <c r="S24" s="256"/>
    </row>
    <row r="25" spans="1:19" x14ac:dyDescent="0.4">
      <c r="A25" s="282"/>
      <c r="B25" s="260"/>
      <c r="C25" s="261"/>
      <c r="D25" s="258"/>
      <c r="E25" s="257"/>
      <c r="F25" s="280"/>
      <c r="G25" s="256"/>
      <c r="H25" s="289"/>
      <c r="I25" s="283"/>
      <c r="J25" s="237">
        <f t="shared" si="1"/>
        <v>0</v>
      </c>
      <c r="K25" s="290">
        <f t="shared" si="1"/>
        <v>0</v>
      </c>
      <c r="L25" s="291">
        <f t="shared" si="1"/>
        <v>0</v>
      </c>
      <c r="M25" s="266"/>
      <c r="N25" s="286"/>
      <c r="O25" s="263">
        <f t="shared" si="3"/>
        <v>73.5</v>
      </c>
      <c r="P25" s="287">
        <f t="shared" si="2"/>
        <v>0</v>
      </c>
      <c r="Q25" s="256"/>
      <c r="R25" s="288"/>
      <c r="S25" s="256"/>
    </row>
    <row r="26" spans="1:19" x14ac:dyDescent="0.4">
      <c r="A26" s="282"/>
      <c r="B26" s="260"/>
      <c r="C26" s="261"/>
      <c r="D26" s="258"/>
      <c r="E26" s="257"/>
      <c r="F26" s="280"/>
      <c r="G26" s="256"/>
      <c r="H26" s="289"/>
      <c r="I26" s="283"/>
      <c r="J26" s="237">
        <f t="shared" si="1"/>
        <v>0</v>
      </c>
      <c r="K26" s="290">
        <f t="shared" si="1"/>
        <v>0</v>
      </c>
      <c r="L26" s="291">
        <f t="shared" si="1"/>
        <v>0</v>
      </c>
      <c r="M26" s="266"/>
      <c r="N26" s="286"/>
      <c r="O26" s="263">
        <f t="shared" si="3"/>
        <v>73.5</v>
      </c>
      <c r="P26" s="287">
        <f t="shared" si="2"/>
        <v>0</v>
      </c>
      <c r="Q26" s="256"/>
      <c r="R26" s="288"/>
      <c r="S26" s="256"/>
    </row>
    <row r="27" spans="1:19" x14ac:dyDescent="0.4">
      <c r="A27" s="282"/>
      <c r="B27" s="260"/>
      <c r="C27" s="261"/>
      <c r="D27" s="258"/>
      <c r="E27" s="257"/>
      <c r="F27" s="280"/>
      <c r="G27" s="256"/>
      <c r="H27" s="289"/>
      <c r="I27" s="283"/>
      <c r="J27" s="237">
        <f t="shared" si="1"/>
        <v>0</v>
      </c>
      <c r="K27" s="290">
        <f t="shared" si="1"/>
        <v>0</v>
      </c>
      <c r="L27" s="291">
        <f t="shared" si="1"/>
        <v>0</v>
      </c>
      <c r="M27" s="266"/>
      <c r="N27" s="286"/>
      <c r="O27" s="263">
        <f t="shared" si="3"/>
        <v>73.5</v>
      </c>
      <c r="P27" s="287">
        <f t="shared" si="2"/>
        <v>0</v>
      </c>
      <c r="Q27" s="256"/>
      <c r="R27" s="288"/>
      <c r="S27" s="256"/>
    </row>
    <row r="28" spans="1:19" x14ac:dyDescent="0.4">
      <c r="A28" s="282"/>
      <c r="B28" s="260"/>
      <c r="C28" s="261"/>
      <c r="D28" s="258"/>
      <c r="E28" s="257"/>
      <c r="F28" s="280"/>
      <c r="G28" s="256"/>
      <c r="H28" s="289"/>
      <c r="I28" s="283"/>
      <c r="J28" s="237">
        <f t="shared" si="1"/>
        <v>0</v>
      </c>
      <c r="K28" s="290">
        <f t="shared" si="1"/>
        <v>0</v>
      </c>
      <c r="L28" s="291">
        <f t="shared" si="1"/>
        <v>0</v>
      </c>
      <c r="M28" s="266"/>
      <c r="N28" s="286"/>
      <c r="O28" s="263">
        <f t="shared" si="3"/>
        <v>73.5</v>
      </c>
      <c r="P28" s="287">
        <f t="shared" si="2"/>
        <v>0</v>
      </c>
      <c r="Q28" s="256"/>
      <c r="R28" s="288"/>
      <c r="S28" s="256"/>
    </row>
    <row r="29" spans="1:19" ht="19.2" customHeight="1" x14ac:dyDescent="0.4">
      <c r="A29" s="282"/>
      <c r="B29" s="260"/>
      <c r="C29" s="261" t="s">
        <v>335</v>
      </c>
      <c r="D29" s="258"/>
      <c r="E29" s="257"/>
      <c r="F29" s="280"/>
      <c r="G29" s="256"/>
      <c r="H29" s="265" t="str">
        <f>C29</f>
        <v>주사료</v>
      </c>
      <c r="I29" s="283"/>
      <c r="J29" s="237">
        <f t="shared" si="1"/>
        <v>0</v>
      </c>
      <c r="K29" s="290">
        <f t="shared" si="1"/>
        <v>0</v>
      </c>
      <c r="L29" s="291">
        <f t="shared" si="1"/>
        <v>0</v>
      </c>
      <c r="M29" s="266"/>
      <c r="N29" s="286"/>
      <c r="O29" s="263">
        <f t="shared" si="3"/>
        <v>73.5</v>
      </c>
      <c r="P29" s="287">
        <f t="shared" si="2"/>
        <v>0</v>
      </c>
      <c r="Q29" s="256"/>
      <c r="R29" s="288"/>
      <c r="S29" s="256"/>
    </row>
    <row r="30" spans="1:19" x14ac:dyDescent="0.4">
      <c r="A30" s="282"/>
      <c r="B30" s="260"/>
      <c r="C30" s="261"/>
      <c r="D30" s="258"/>
      <c r="E30" s="257"/>
      <c r="F30" s="280"/>
      <c r="G30" s="256"/>
      <c r="H30" s="289"/>
      <c r="I30" s="283"/>
      <c r="J30" s="237">
        <f t="shared" si="1"/>
        <v>0</v>
      </c>
      <c r="K30" s="290">
        <f t="shared" si="1"/>
        <v>0</v>
      </c>
      <c r="L30" s="291">
        <f t="shared" si="1"/>
        <v>0</v>
      </c>
      <c r="M30" s="266"/>
      <c r="N30" s="286"/>
      <c r="O30" s="263">
        <f t="shared" si="3"/>
        <v>73.5</v>
      </c>
      <c r="P30" s="287">
        <f t="shared" si="2"/>
        <v>0</v>
      </c>
      <c r="Q30" s="256"/>
      <c r="R30" s="288"/>
      <c r="S30" s="256"/>
    </row>
    <row r="31" spans="1:19" x14ac:dyDescent="0.4">
      <c r="A31" s="282"/>
      <c r="B31" s="260"/>
      <c r="C31" s="261"/>
      <c r="D31" s="258"/>
      <c r="E31" s="257"/>
      <c r="F31" s="280"/>
      <c r="G31" s="256"/>
      <c r="H31" s="289"/>
      <c r="I31" s="283"/>
      <c r="J31" s="237">
        <f t="shared" si="1"/>
        <v>0</v>
      </c>
      <c r="K31" s="290">
        <f t="shared" si="1"/>
        <v>0</v>
      </c>
      <c r="L31" s="291">
        <f t="shared" si="1"/>
        <v>0</v>
      </c>
      <c r="M31" s="266"/>
      <c r="N31" s="286"/>
      <c r="O31" s="263">
        <f t="shared" si="3"/>
        <v>73.5</v>
      </c>
      <c r="P31" s="287">
        <f t="shared" si="2"/>
        <v>0</v>
      </c>
      <c r="Q31" s="256"/>
      <c r="R31" s="288"/>
      <c r="S31" s="256"/>
    </row>
    <row r="32" spans="1:19" x14ac:dyDescent="0.4">
      <c r="A32" s="282"/>
      <c r="B32" s="260"/>
      <c r="C32" s="261"/>
      <c r="D32" s="258"/>
      <c r="E32" s="257"/>
      <c r="F32" s="280"/>
      <c r="G32" s="256"/>
      <c r="H32" s="289"/>
      <c r="I32" s="283"/>
      <c r="J32" s="237">
        <f t="shared" si="1"/>
        <v>0</v>
      </c>
      <c r="K32" s="290">
        <f t="shared" si="1"/>
        <v>0</v>
      </c>
      <c r="L32" s="291">
        <f t="shared" si="1"/>
        <v>0</v>
      </c>
      <c r="M32" s="266"/>
      <c r="N32" s="286"/>
      <c r="O32" s="263">
        <f t="shared" si="3"/>
        <v>73.5</v>
      </c>
      <c r="P32" s="287">
        <f t="shared" si="2"/>
        <v>0</v>
      </c>
      <c r="Q32" s="256"/>
      <c r="R32" s="288"/>
      <c r="S32" s="256"/>
    </row>
    <row r="33" spans="1:19" ht="19.2" customHeight="1" x14ac:dyDescent="0.4">
      <c r="A33" s="282"/>
      <c r="B33" s="260"/>
      <c r="C33" s="261" t="s">
        <v>263</v>
      </c>
      <c r="D33" s="258"/>
      <c r="E33" s="257"/>
      <c r="F33" s="280"/>
      <c r="G33" s="256"/>
      <c r="H33" s="265" t="str">
        <f>C33</f>
        <v>처치및 수술료</v>
      </c>
      <c r="I33" s="266"/>
      <c r="J33" s="237">
        <f t="shared" si="1"/>
        <v>0</v>
      </c>
      <c r="K33" s="290">
        <f t="shared" si="1"/>
        <v>0</v>
      </c>
      <c r="L33" s="291">
        <f t="shared" si="1"/>
        <v>0</v>
      </c>
      <c r="M33" s="266"/>
      <c r="N33" s="286"/>
      <c r="O33" s="263">
        <f t="shared" si="3"/>
        <v>73.5</v>
      </c>
      <c r="P33" s="287">
        <f t="shared" si="2"/>
        <v>0</v>
      </c>
      <c r="Q33" s="256"/>
      <c r="R33" s="288"/>
      <c r="S33" s="256"/>
    </row>
    <row r="34" spans="1:19" x14ac:dyDescent="0.4">
      <c r="A34" s="282"/>
      <c r="B34" s="260"/>
      <c r="C34" s="261"/>
      <c r="D34" s="258"/>
      <c r="E34" s="257"/>
      <c r="F34" s="280"/>
      <c r="G34" s="256"/>
      <c r="H34" s="289"/>
      <c r="I34" s="283"/>
      <c r="J34" s="237">
        <f t="shared" si="1"/>
        <v>0</v>
      </c>
      <c r="K34" s="290">
        <f t="shared" si="1"/>
        <v>0</v>
      </c>
      <c r="L34" s="291">
        <f t="shared" si="1"/>
        <v>0</v>
      </c>
      <c r="M34" s="266"/>
      <c r="N34" s="286"/>
      <c r="O34" s="263">
        <f t="shared" si="3"/>
        <v>73.5</v>
      </c>
      <c r="P34" s="287">
        <f t="shared" si="2"/>
        <v>0</v>
      </c>
      <c r="Q34" s="256"/>
      <c r="R34" s="288"/>
      <c r="S34" s="256"/>
    </row>
    <row r="35" spans="1:19" x14ac:dyDescent="0.4">
      <c r="A35" s="282"/>
      <c r="B35" s="260"/>
      <c r="C35" s="261"/>
      <c r="D35" s="258"/>
      <c r="E35" s="257"/>
      <c r="F35" s="280"/>
      <c r="G35" s="256"/>
      <c r="H35" s="289"/>
      <c r="I35" s="283"/>
      <c r="J35" s="237">
        <f t="shared" si="1"/>
        <v>0</v>
      </c>
      <c r="K35" s="290">
        <f t="shared" si="1"/>
        <v>0</v>
      </c>
      <c r="L35" s="291">
        <f t="shared" si="1"/>
        <v>0</v>
      </c>
      <c r="M35" s="266"/>
      <c r="N35" s="286"/>
      <c r="O35" s="263">
        <f t="shared" si="3"/>
        <v>73.5</v>
      </c>
      <c r="P35" s="287">
        <f t="shared" si="2"/>
        <v>0</v>
      </c>
      <c r="Q35" s="256"/>
      <c r="R35" s="288"/>
      <c r="S35" s="256"/>
    </row>
    <row r="36" spans="1:19" x14ac:dyDescent="0.4">
      <c r="A36" s="282"/>
      <c r="B36" s="260"/>
      <c r="C36" s="261"/>
      <c r="D36" s="258"/>
      <c r="E36" s="257"/>
      <c r="F36" s="280"/>
      <c r="G36" s="256"/>
      <c r="H36" s="289"/>
      <c r="I36" s="283"/>
      <c r="J36" s="237">
        <f t="shared" si="1"/>
        <v>0</v>
      </c>
      <c r="K36" s="290">
        <f t="shared" si="1"/>
        <v>0</v>
      </c>
      <c r="L36" s="291">
        <f t="shared" si="1"/>
        <v>0</v>
      </c>
      <c r="M36" s="266"/>
      <c r="N36" s="286"/>
      <c r="O36" s="263">
        <f t="shared" si="3"/>
        <v>73.5</v>
      </c>
      <c r="P36" s="287">
        <f t="shared" si="2"/>
        <v>0</v>
      </c>
      <c r="Q36" s="256"/>
      <c r="R36" s="288"/>
      <c r="S36" s="256"/>
    </row>
    <row r="37" spans="1:19" x14ac:dyDescent="0.4">
      <c r="A37" s="282"/>
      <c r="B37" s="260"/>
      <c r="C37" s="261" t="s">
        <v>659</v>
      </c>
      <c r="D37" s="258"/>
      <c r="E37" s="257"/>
      <c r="F37" s="280"/>
      <c r="G37" s="256"/>
      <c r="H37" s="265" t="str">
        <f>C37</f>
        <v>검사료</v>
      </c>
      <c r="I37" s="266"/>
      <c r="J37" s="237">
        <f t="shared" si="1"/>
        <v>0</v>
      </c>
      <c r="K37" s="290">
        <f t="shared" si="1"/>
        <v>0</v>
      </c>
      <c r="L37" s="291">
        <f t="shared" si="1"/>
        <v>0</v>
      </c>
      <c r="M37" s="266"/>
      <c r="N37" s="286"/>
      <c r="O37" s="263">
        <f t="shared" si="3"/>
        <v>73.5</v>
      </c>
      <c r="P37" s="287">
        <f t="shared" si="2"/>
        <v>0</v>
      </c>
      <c r="Q37" s="256"/>
      <c r="R37" s="288"/>
      <c r="S37" s="256"/>
    </row>
    <row r="38" spans="1:19" x14ac:dyDescent="0.4">
      <c r="A38" s="282"/>
      <c r="B38" s="260"/>
      <c r="C38" s="261"/>
      <c r="D38" s="258"/>
      <c r="E38" s="257"/>
      <c r="F38" s="280"/>
      <c r="G38" s="256"/>
      <c r="H38" s="289"/>
      <c r="I38" s="283"/>
      <c r="J38" s="237">
        <f t="shared" si="1"/>
        <v>0</v>
      </c>
      <c r="K38" s="290">
        <f t="shared" si="1"/>
        <v>0</v>
      </c>
      <c r="L38" s="291">
        <f t="shared" si="1"/>
        <v>0</v>
      </c>
      <c r="M38" s="266"/>
      <c r="N38" s="286"/>
      <c r="O38" s="263">
        <f t="shared" si="3"/>
        <v>73.5</v>
      </c>
      <c r="P38" s="287">
        <f t="shared" si="2"/>
        <v>0</v>
      </c>
      <c r="Q38" s="256"/>
      <c r="R38" s="288"/>
      <c r="S38" s="256"/>
    </row>
    <row r="39" spans="1:19" x14ac:dyDescent="0.4">
      <c r="A39" s="282"/>
      <c r="B39" s="260"/>
      <c r="C39" s="261"/>
      <c r="D39" s="258"/>
      <c r="E39" s="257"/>
      <c r="F39" s="280"/>
      <c r="G39" s="256"/>
      <c r="H39" s="289"/>
      <c r="I39" s="283"/>
      <c r="J39" s="237">
        <f t="shared" si="1"/>
        <v>0</v>
      </c>
      <c r="K39" s="290">
        <f t="shared" si="1"/>
        <v>0</v>
      </c>
      <c r="L39" s="291">
        <f t="shared" si="1"/>
        <v>0</v>
      </c>
      <c r="M39" s="266"/>
      <c r="N39" s="286"/>
      <c r="O39" s="263">
        <f t="shared" si="3"/>
        <v>73.5</v>
      </c>
      <c r="P39" s="287">
        <f t="shared" si="2"/>
        <v>0</v>
      </c>
      <c r="Q39" s="256"/>
      <c r="R39" s="288"/>
      <c r="S39" s="256"/>
    </row>
    <row r="40" spans="1:19" x14ac:dyDescent="0.4">
      <c r="A40" s="282"/>
      <c r="B40" s="260"/>
      <c r="C40" s="261"/>
      <c r="D40" s="258"/>
      <c r="E40" s="257"/>
      <c r="F40" s="280"/>
      <c r="G40" s="256"/>
      <c r="H40" s="289"/>
      <c r="I40" s="283"/>
      <c r="J40" s="237">
        <f t="shared" si="1"/>
        <v>0</v>
      </c>
      <c r="K40" s="290">
        <f t="shared" si="1"/>
        <v>0</v>
      </c>
      <c r="L40" s="291">
        <f t="shared" si="1"/>
        <v>0</v>
      </c>
      <c r="M40" s="266"/>
      <c r="N40" s="286"/>
      <c r="O40" s="263">
        <f t="shared" si="3"/>
        <v>73.5</v>
      </c>
      <c r="P40" s="287">
        <f t="shared" si="2"/>
        <v>0</v>
      </c>
      <c r="Q40" s="256"/>
      <c r="R40" s="288"/>
      <c r="S40" s="256"/>
    </row>
    <row r="41" spans="1:19" x14ac:dyDescent="0.4">
      <c r="A41" s="256"/>
      <c r="B41" s="260"/>
      <c r="C41" s="261"/>
      <c r="D41" s="258"/>
      <c r="E41" s="257"/>
      <c r="F41" s="280"/>
      <c r="G41" s="256"/>
      <c r="H41" s="289"/>
      <c r="I41" s="283"/>
      <c r="J41" s="237">
        <f t="shared" si="1"/>
        <v>0</v>
      </c>
      <c r="K41" s="290">
        <f t="shared" si="1"/>
        <v>0</v>
      </c>
      <c r="L41" s="291">
        <f t="shared" si="1"/>
        <v>0</v>
      </c>
      <c r="M41" s="266"/>
      <c r="N41" s="286"/>
      <c r="O41" s="263">
        <f t="shared" si="3"/>
        <v>73.5</v>
      </c>
      <c r="P41" s="287">
        <f t="shared" si="2"/>
        <v>0</v>
      </c>
      <c r="Q41" s="256"/>
      <c r="R41" s="288"/>
      <c r="S41" s="256"/>
    </row>
    <row r="42" spans="1:19" x14ac:dyDescent="0.4">
      <c r="A42" s="256"/>
      <c r="B42" s="264"/>
      <c r="C42" s="261"/>
      <c r="D42" s="263"/>
      <c r="E42" s="257"/>
      <c r="F42" s="280"/>
      <c r="G42" s="256"/>
      <c r="H42" s="289"/>
      <c r="I42" s="283"/>
      <c r="J42" s="237">
        <f t="shared" si="1"/>
        <v>0</v>
      </c>
      <c r="K42" s="290">
        <f t="shared" si="1"/>
        <v>0</v>
      </c>
      <c r="L42" s="291">
        <f t="shared" si="1"/>
        <v>0</v>
      </c>
      <c r="M42" s="266"/>
      <c r="N42" s="286"/>
      <c r="O42" s="263">
        <f t="shared" si="3"/>
        <v>73.5</v>
      </c>
      <c r="P42" s="287">
        <f t="shared" si="2"/>
        <v>0</v>
      </c>
      <c r="Q42" s="256"/>
      <c r="R42" s="288"/>
      <c r="S42" s="256"/>
    </row>
    <row r="43" spans="1:19" x14ac:dyDescent="0.4">
      <c r="A43" s="256"/>
      <c r="B43" s="260"/>
      <c r="C43" s="261"/>
      <c r="D43" s="258"/>
      <c r="E43" s="257"/>
      <c r="F43" s="280"/>
      <c r="G43" s="256"/>
      <c r="H43" s="289"/>
      <c r="I43" s="283"/>
      <c r="J43" s="237">
        <f t="shared" si="1"/>
        <v>0</v>
      </c>
      <c r="K43" s="290">
        <f t="shared" si="1"/>
        <v>0</v>
      </c>
      <c r="L43" s="291">
        <f t="shared" si="1"/>
        <v>0</v>
      </c>
      <c r="M43" s="266"/>
      <c r="N43" s="286"/>
      <c r="O43" s="263">
        <f t="shared" si="3"/>
        <v>73.5</v>
      </c>
      <c r="P43" s="287">
        <f t="shared" si="2"/>
        <v>0</v>
      </c>
      <c r="Q43" s="256"/>
      <c r="R43" s="288"/>
      <c r="S43" s="256"/>
    </row>
    <row r="44" spans="1:19" x14ac:dyDescent="0.4">
      <c r="A44" s="256"/>
      <c r="B44" s="260"/>
      <c r="C44" s="261"/>
      <c r="D44" s="258"/>
      <c r="E44" s="257"/>
      <c r="F44" s="280"/>
      <c r="G44" s="256"/>
      <c r="H44" s="289"/>
      <c r="I44" s="283"/>
      <c r="J44" s="237">
        <f t="shared" si="1"/>
        <v>0</v>
      </c>
      <c r="K44" s="290">
        <f t="shared" si="1"/>
        <v>0</v>
      </c>
      <c r="L44" s="291">
        <f t="shared" si="1"/>
        <v>0</v>
      </c>
      <c r="M44" s="266"/>
      <c r="N44" s="286"/>
      <c r="O44" s="263">
        <f t="shared" si="3"/>
        <v>73.5</v>
      </c>
      <c r="P44" s="287">
        <f t="shared" si="2"/>
        <v>0</v>
      </c>
      <c r="Q44" s="256"/>
      <c r="R44" s="288"/>
      <c r="S44" s="256"/>
    </row>
    <row r="45" spans="1:19" x14ac:dyDescent="0.4">
      <c r="A45" s="256"/>
      <c r="B45" s="260"/>
      <c r="C45" s="261"/>
      <c r="D45" s="258"/>
      <c r="E45" s="257"/>
      <c r="F45" s="280"/>
      <c r="G45" s="256"/>
      <c r="H45" s="289"/>
      <c r="I45" s="283"/>
      <c r="J45" s="237">
        <f t="shared" si="1"/>
        <v>0</v>
      </c>
      <c r="K45" s="290">
        <f t="shared" si="1"/>
        <v>0</v>
      </c>
      <c r="L45" s="291">
        <f t="shared" si="1"/>
        <v>0</v>
      </c>
      <c r="M45" s="266"/>
      <c r="N45" s="286"/>
      <c r="O45" s="263">
        <f t="shared" si="3"/>
        <v>73.5</v>
      </c>
      <c r="P45" s="287">
        <f t="shared" si="2"/>
        <v>0</v>
      </c>
      <c r="Q45" s="256"/>
      <c r="R45" s="288"/>
      <c r="S45" s="256"/>
    </row>
    <row r="46" spans="1:19" ht="18" thickBot="1" x14ac:dyDescent="0.45">
      <c r="A46" s="256"/>
      <c r="B46" s="260"/>
      <c r="C46" s="246"/>
      <c r="D46" s="293"/>
      <c r="E46" s="270"/>
      <c r="F46" s="307"/>
      <c r="G46" s="256"/>
      <c r="H46" s="297"/>
      <c r="I46" s="308"/>
      <c r="J46" s="309">
        <f t="shared" si="1"/>
        <v>0</v>
      </c>
      <c r="K46" s="299">
        <f t="shared" si="1"/>
        <v>0</v>
      </c>
      <c r="L46" s="300">
        <f t="shared" si="1"/>
        <v>0</v>
      </c>
      <c r="M46" s="273"/>
      <c r="N46" s="301"/>
      <c r="O46" s="263">
        <f t="shared" si="3"/>
        <v>73.5</v>
      </c>
      <c r="P46" s="302">
        <f t="shared" si="2"/>
        <v>0</v>
      </c>
      <c r="Q46" s="256"/>
      <c r="R46" s="288"/>
      <c r="S46" s="256"/>
    </row>
    <row r="47" spans="1:19" x14ac:dyDescent="0.4">
      <c r="Q47" s="256"/>
      <c r="R47" s="256"/>
      <c r="S47" s="256"/>
    </row>
    <row r="48" spans="1:19" x14ac:dyDescent="0.4">
      <c r="Q48" s="256"/>
      <c r="R48" s="256"/>
      <c r="S48" s="256"/>
    </row>
    <row r="49" spans="17:19" x14ac:dyDescent="0.4">
      <c r="Q49" s="256"/>
      <c r="R49" s="256"/>
      <c r="S49" s="256"/>
    </row>
    <row r="50" spans="17:19" x14ac:dyDescent="0.4">
      <c r="Q50" s="256"/>
      <c r="R50" s="256"/>
      <c r="S50" s="256"/>
    </row>
    <row r="51" spans="17:19" x14ac:dyDescent="0.4">
      <c r="Q51" s="256"/>
      <c r="R51" s="256"/>
      <c r="S51" s="256"/>
    </row>
    <row r="52" spans="17:19" x14ac:dyDescent="0.4">
      <c r="Q52" s="256"/>
      <c r="R52" s="256"/>
      <c r="S52" s="256"/>
    </row>
    <row r="53" spans="17:19" x14ac:dyDescent="0.4">
      <c r="Q53" s="256"/>
      <c r="R53" s="256"/>
      <c r="S53" s="256"/>
    </row>
    <row r="54" spans="17:19" x14ac:dyDescent="0.4">
      <c r="Q54" s="256"/>
      <c r="R54" s="256"/>
      <c r="S54" s="256"/>
    </row>
    <row r="55" spans="17:19" x14ac:dyDescent="0.4">
      <c r="Q55" s="256"/>
      <c r="R55" s="256"/>
      <c r="S55" s="256"/>
    </row>
    <row r="56" spans="17:19" x14ac:dyDescent="0.4">
      <c r="Q56" s="256"/>
      <c r="R56" s="256"/>
      <c r="S56" s="256"/>
    </row>
    <row r="57" spans="17:19" x14ac:dyDescent="0.4">
      <c r="Q57" s="256"/>
      <c r="R57" s="256"/>
      <c r="S57" s="256"/>
    </row>
    <row r="58" spans="17:19" x14ac:dyDescent="0.4">
      <c r="Q58" s="256"/>
      <c r="R58" s="256"/>
      <c r="S58" s="256"/>
    </row>
    <row r="59" spans="17:19" x14ac:dyDescent="0.4">
      <c r="Q59" s="256"/>
      <c r="R59" s="256"/>
      <c r="S59" s="256"/>
    </row>
    <row r="60" spans="17:19" x14ac:dyDescent="0.4">
      <c r="Q60" s="256"/>
      <c r="R60" s="256"/>
      <c r="S60" s="256"/>
    </row>
    <row r="61" spans="17:19" x14ac:dyDescent="0.4">
      <c r="Q61" s="256"/>
      <c r="R61" s="256"/>
      <c r="S61" s="256"/>
    </row>
    <row r="62" spans="17:19" x14ac:dyDescent="0.4">
      <c r="Q62" s="256"/>
      <c r="R62" s="256"/>
      <c r="S62" s="256"/>
    </row>
    <row r="63" spans="17:19" x14ac:dyDescent="0.4">
      <c r="Q63" s="256"/>
      <c r="R63" s="256"/>
      <c r="S63" s="256"/>
    </row>
    <row r="64" spans="17:19" x14ac:dyDescent="0.4">
      <c r="Q64" s="256"/>
      <c r="R64" s="256"/>
      <c r="S64" s="256"/>
    </row>
  </sheetData>
  <mergeCells count="4">
    <mergeCell ref="A9:E9"/>
    <mergeCell ref="G9:L9"/>
    <mergeCell ref="C16:F16"/>
    <mergeCell ref="H16:L16"/>
  </mergeCells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6"/>
  <sheetViews>
    <sheetView workbookViewId="0">
      <selection sqref="A1:XFD1048576"/>
    </sheetView>
  </sheetViews>
  <sheetFormatPr defaultColWidth="7.3984375" defaultRowHeight="15.6" x14ac:dyDescent="0.4"/>
  <cols>
    <col min="1" max="1" width="8.5" style="3" customWidth="1"/>
    <col min="2" max="2" width="8.59765625" style="3" customWidth="1"/>
    <col min="3" max="3" width="7.19921875" style="3" customWidth="1"/>
    <col min="4" max="4" width="5.09765625" style="3" customWidth="1"/>
    <col min="5" max="5" width="9.19921875" style="3" customWidth="1"/>
    <col min="6" max="6" width="4.09765625" style="3" customWidth="1"/>
    <col min="7" max="7" width="5.8984375" style="3" customWidth="1"/>
    <col min="8" max="8" width="3.8984375" style="3" customWidth="1"/>
    <col min="9" max="9" width="3" style="3" customWidth="1"/>
    <col min="10" max="10" width="6.69921875" style="3" customWidth="1"/>
    <col min="11" max="11" width="6.5" style="3" customWidth="1"/>
    <col min="12" max="12" width="4.69921875" style="3" customWidth="1"/>
    <col min="13" max="13" width="4.09765625" style="3" customWidth="1"/>
    <col min="14" max="14" width="5.69921875" style="3" customWidth="1"/>
    <col min="15" max="15" width="2.59765625" style="3" customWidth="1"/>
    <col min="16" max="17" width="4" style="3" hidden="1" customWidth="1"/>
    <col min="18" max="19" width="4" style="3" customWidth="1"/>
    <col min="20" max="20" width="3.3984375" style="3" customWidth="1"/>
    <col min="21" max="21" width="3" style="3" customWidth="1"/>
    <col min="22" max="22" width="6.19921875" style="3" customWidth="1"/>
    <col min="23" max="23" width="4.69921875" style="3" customWidth="1"/>
    <col min="24" max="24" width="4.8984375" style="3" customWidth="1"/>
    <col min="25" max="25" width="4.5" style="3" customWidth="1"/>
    <col min="26" max="26" width="5.09765625" style="3" customWidth="1"/>
    <col min="27" max="27" width="5.3984375" style="3" customWidth="1"/>
    <col min="28" max="28" width="7.8984375" style="3" customWidth="1"/>
    <col min="29" max="29" width="6.59765625" style="3" customWidth="1"/>
    <col min="30" max="34" width="1.8984375" style="3" customWidth="1"/>
    <col min="35" max="16384" width="7.3984375" style="3"/>
  </cols>
  <sheetData>
    <row r="1" spans="1:29" x14ac:dyDescent="0.4">
      <c r="A1" s="3" t="s">
        <v>0</v>
      </c>
      <c r="D1" s="3" t="s">
        <v>143</v>
      </c>
      <c r="E1" s="3">
        <v>3</v>
      </c>
      <c r="Y1" s="140" t="s">
        <v>97</v>
      </c>
      <c r="Z1" s="140"/>
      <c r="AA1" s="140"/>
    </row>
    <row r="2" spans="1:29" x14ac:dyDescent="0.4">
      <c r="A2" s="99" t="s">
        <v>1</v>
      </c>
      <c r="B2" s="101"/>
      <c r="C2" s="108" t="s">
        <v>64</v>
      </c>
      <c r="D2" s="108" t="s">
        <v>65</v>
      </c>
      <c r="E2" s="108">
        <v>0</v>
      </c>
      <c r="F2" s="108">
        <v>3</v>
      </c>
      <c r="G2" s="134" t="s">
        <v>62</v>
      </c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/>
      <c r="T2" s="120" t="s">
        <v>60</v>
      </c>
      <c r="U2" s="111"/>
      <c r="V2" s="111"/>
      <c r="W2" s="111"/>
      <c r="X2" s="111"/>
      <c r="Y2" s="111"/>
      <c r="Z2" s="111"/>
      <c r="AA2" s="121"/>
    </row>
    <row r="3" spans="1:29" x14ac:dyDescent="0.4">
      <c r="A3" s="105"/>
      <c r="B3" s="107"/>
      <c r="C3" s="108"/>
      <c r="D3" s="108"/>
      <c r="E3" s="108"/>
      <c r="F3" s="108"/>
      <c r="G3" s="137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9"/>
      <c r="T3" s="99" t="s">
        <v>2</v>
      </c>
      <c r="U3" s="101"/>
      <c r="V3" s="99" t="s">
        <v>293</v>
      </c>
      <c r="W3" s="100"/>
      <c r="X3" s="100"/>
      <c r="Y3" s="100"/>
      <c r="Z3" s="100"/>
      <c r="AA3" s="101"/>
    </row>
    <row r="4" spans="1:29" ht="17.399999999999999" x14ac:dyDescent="0.4">
      <c r="A4" s="157" t="s">
        <v>99</v>
      </c>
      <c r="B4" s="158"/>
      <c r="C4" s="120">
        <v>123456</v>
      </c>
      <c r="D4" s="111"/>
      <c r="E4" s="111"/>
      <c r="F4" s="121"/>
      <c r="G4" s="180" t="s">
        <v>41</v>
      </c>
      <c r="H4" s="180"/>
      <c r="I4" s="180"/>
      <c r="J4" s="180"/>
      <c r="K4" s="120"/>
      <c r="L4" s="111"/>
      <c r="M4" s="111"/>
      <c r="N4" s="111"/>
      <c r="O4" s="111"/>
      <c r="P4" s="111"/>
      <c r="Q4" s="111"/>
      <c r="R4" s="111"/>
      <c r="S4" s="121"/>
      <c r="T4" s="105"/>
      <c r="U4" s="107"/>
      <c r="V4" s="105"/>
      <c r="W4" s="106"/>
      <c r="X4" s="106"/>
      <c r="Y4" s="106"/>
      <c r="Z4" s="106"/>
      <c r="AA4" s="107"/>
    </row>
    <row r="5" spans="1:29" x14ac:dyDescent="0.4">
      <c r="A5" s="120" t="s">
        <v>66</v>
      </c>
      <c r="B5" s="121"/>
      <c r="C5" s="120" t="s">
        <v>294</v>
      </c>
      <c r="D5" s="111"/>
      <c r="E5" s="111"/>
      <c r="F5" s="121"/>
      <c r="G5" s="120" t="s">
        <v>77</v>
      </c>
      <c r="H5" s="111"/>
      <c r="I5" s="111"/>
      <c r="J5" s="121"/>
      <c r="K5" s="120"/>
      <c r="L5" s="111"/>
      <c r="M5" s="111"/>
      <c r="N5" s="111"/>
      <c r="O5" s="111"/>
      <c r="P5" s="111"/>
      <c r="Q5" s="111"/>
      <c r="R5" s="111"/>
      <c r="S5" s="121"/>
      <c r="T5" s="99" t="s">
        <v>3</v>
      </c>
      <c r="U5" s="101"/>
      <c r="V5" s="99"/>
      <c r="W5" s="100"/>
      <c r="X5" s="100"/>
      <c r="Y5" s="100"/>
      <c r="Z5" s="100"/>
      <c r="AA5" s="101"/>
    </row>
    <row r="6" spans="1:29" x14ac:dyDescent="0.4">
      <c r="A6" s="120" t="s">
        <v>4</v>
      </c>
      <c r="B6" s="121"/>
      <c r="C6" s="120"/>
      <c r="D6" s="111"/>
      <c r="E6" s="111"/>
      <c r="F6" s="121"/>
      <c r="G6" s="120"/>
      <c r="H6" s="111"/>
      <c r="I6" s="111"/>
      <c r="J6" s="121"/>
      <c r="K6" s="5" t="s">
        <v>55</v>
      </c>
      <c r="L6" s="120"/>
      <c r="M6" s="111"/>
      <c r="N6" s="111"/>
      <c r="O6" s="111"/>
      <c r="P6" s="111"/>
      <c r="Q6" s="111"/>
      <c r="R6" s="111"/>
      <c r="S6" s="121"/>
      <c r="T6" s="105"/>
      <c r="U6" s="107"/>
      <c r="V6" s="105"/>
      <c r="W6" s="106"/>
      <c r="X6" s="106"/>
      <c r="Y6" s="106"/>
      <c r="Z6" s="106"/>
      <c r="AA6" s="107"/>
    </row>
    <row r="7" spans="1:29" x14ac:dyDescent="0.4">
      <c r="A7" s="120" t="s">
        <v>67</v>
      </c>
      <c r="B7" s="111"/>
      <c r="C7" s="111"/>
      <c r="D7" s="111"/>
      <c r="E7" s="111"/>
      <c r="F7" s="121"/>
      <c r="G7" s="122" t="s">
        <v>42</v>
      </c>
      <c r="H7" s="123"/>
      <c r="I7" s="124"/>
      <c r="J7" s="97" t="s">
        <v>45</v>
      </c>
      <c r="K7" s="53" t="s">
        <v>54</v>
      </c>
      <c r="L7" s="122" t="s">
        <v>56</v>
      </c>
      <c r="M7" s="124"/>
      <c r="N7" s="122" t="s">
        <v>57</v>
      </c>
      <c r="O7" s="124"/>
      <c r="P7" s="122" t="s">
        <v>100</v>
      </c>
      <c r="Q7" s="123"/>
      <c r="R7" s="122" t="s">
        <v>101</v>
      </c>
      <c r="S7" s="124"/>
      <c r="T7" s="187" t="s">
        <v>102</v>
      </c>
      <c r="U7" s="188"/>
      <c r="V7" s="186" t="s">
        <v>103</v>
      </c>
      <c r="W7" s="186"/>
      <c r="X7" s="186"/>
      <c r="Y7" s="122" t="s">
        <v>61</v>
      </c>
      <c r="Z7" s="123"/>
      <c r="AA7" s="124"/>
    </row>
    <row r="8" spans="1:29" x14ac:dyDescent="0.4">
      <c r="A8" s="99"/>
      <c r="B8" s="100"/>
      <c r="C8" s="100"/>
      <c r="D8" s="100"/>
      <c r="E8" s="100"/>
      <c r="F8" s="101"/>
      <c r="G8" s="120"/>
      <c r="H8" s="111"/>
      <c r="I8" s="121"/>
      <c r="J8" s="4"/>
      <c r="K8" s="4"/>
      <c r="L8" s="120"/>
      <c r="M8" s="121"/>
      <c r="N8" s="120"/>
      <c r="O8" s="121"/>
      <c r="P8" s="120">
        <v>12345</v>
      </c>
      <c r="Q8" s="121"/>
      <c r="R8" s="120"/>
      <c r="S8" s="121"/>
      <c r="T8" s="195"/>
      <c r="U8" s="196"/>
      <c r="V8" s="120"/>
      <c r="W8" s="121"/>
      <c r="X8" s="92" t="s">
        <v>35</v>
      </c>
      <c r="Y8" s="125"/>
      <c r="Z8" s="126"/>
      <c r="AA8" s="127"/>
    </row>
    <row r="9" spans="1:29" x14ac:dyDescent="0.4">
      <c r="A9" s="120"/>
      <c r="B9" s="111"/>
      <c r="C9" s="111"/>
      <c r="D9" s="111"/>
      <c r="E9" s="111"/>
      <c r="F9" s="121"/>
      <c r="G9" s="120"/>
      <c r="H9" s="111"/>
      <c r="I9" s="121"/>
      <c r="J9" s="4"/>
      <c r="K9" s="4"/>
      <c r="L9" s="120"/>
      <c r="M9" s="121"/>
      <c r="N9" s="120"/>
      <c r="O9" s="121"/>
      <c r="P9" s="120"/>
      <c r="Q9" s="121"/>
      <c r="R9" s="120"/>
      <c r="S9" s="121"/>
      <c r="T9" s="120"/>
      <c r="U9" s="121"/>
      <c r="V9" s="120"/>
      <c r="W9" s="121"/>
      <c r="X9" s="92" t="s">
        <v>35</v>
      </c>
      <c r="Y9" s="128"/>
      <c r="Z9" s="129"/>
      <c r="AA9" s="130"/>
    </row>
    <row r="10" spans="1:29" x14ac:dyDescent="0.4">
      <c r="A10" s="120"/>
      <c r="B10" s="111"/>
      <c r="C10" s="111"/>
      <c r="D10" s="111"/>
      <c r="E10" s="111"/>
      <c r="F10" s="121"/>
      <c r="G10" s="120"/>
      <c r="H10" s="111"/>
      <c r="I10" s="121"/>
      <c r="J10" s="4"/>
      <c r="K10" s="4"/>
      <c r="L10" s="120"/>
      <c r="M10" s="121"/>
      <c r="N10" s="120"/>
      <c r="O10" s="121"/>
      <c r="P10" s="120"/>
      <c r="Q10" s="121"/>
      <c r="R10" s="120"/>
      <c r="S10" s="121"/>
      <c r="T10" s="120"/>
      <c r="U10" s="121"/>
      <c r="V10" s="120"/>
      <c r="W10" s="121"/>
      <c r="X10" s="92" t="s">
        <v>35</v>
      </c>
      <c r="Y10" s="131"/>
      <c r="Z10" s="132"/>
      <c r="AA10" s="133"/>
    </row>
    <row r="11" spans="1:29" x14ac:dyDescent="0.4">
      <c r="A11" s="171" t="s">
        <v>93</v>
      </c>
      <c r="B11" s="172"/>
      <c r="C11" s="92"/>
      <c r="D11" s="92" t="s">
        <v>94</v>
      </c>
      <c r="E11" s="95" t="s">
        <v>95</v>
      </c>
      <c r="F11" s="120" t="s">
        <v>141</v>
      </c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21"/>
    </row>
    <row r="12" spans="1:29" x14ac:dyDescent="0.4">
      <c r="A12" s="99" t="s">
        <v>34</v>
      </c>
      <c r="B12" s="100"/>
      <c r="C12" s="100"/>
      <c r="D12" s="101"/>
      <c r="E12" s="156" t="s">
        <v>104</v>
      </c>
      <c r="F12" s="147"/>
      <c r="G12" s="180" t="s">
        <v>40</v>
      </c>
      <c r="H12" s="180"/>
      <c r="I12" s="180"/>
      <c r="J12" s="105" t="s">
        <v>105</v>
      </c>
      <c r="K12" s="107"/>
      <c r="L12" s="171" t="s">
        <v>142</v>
      </c>
      <c r="M12" s="172"/>
      <c r="N12" s="172"/>
      <c r="O12" s="172"/>
      <c r="P12" s="172"/>
      <c r="Q12" s="172"/>
      <c r="R12" s="172"/>
      <c r="S12" s="193"/>
      <c r="T12" s="197" t="s">
        <v>78</v>
      </c>
      <c r="U12" s="198"/>
      <c r="V12" s="146"/>
      <c r="W12" s="191" t="s">
        <v>106</v>
      </c>
      <c r="X12" s="146"/>
      <c r="Y12" s="189" t="s">
        <v>90</v>
      </c>
      <c r="Z12" s="99"/>
      <c r="AA12" s="101"/>
      <c r="AB12" s="3">
        <v>2018</v>
      </c>
    </row>
    <row r="13" spans="1:29" x14ac:dyDescent="0.4">
      <c r="A13" s="105"/>
      <c r="B13" s="106"/>
      <c r="C13" s="106"/>
      <c r="D13" s="107"/>
      <c r="E13" s="156"/>
      <c r="F13" s="156"/>
      <c r="G13" s="108"/>
      <c r="H13" s="108"/>
      <c r="I13" s="108"/>
      <c r="J13" s="120" t="s">
        <v>46</v>
      </c>
      <c r="K13" s="121"/>
      <c r="L13" s="171" t="s">
        <v>142</v>
      </c>
      <c r="M13" s="172"/>
      <c r="N13" s="172"/>
      <c r="O13" s="172"/>
      <c r="P13" s="172"/>
      <c r="Q13" s="172"/>
      <c r="R13" s="172"/>
      <c r="S13" s="193"/>
      <c r="T13" s="199"/>
      <c r="U13" s="200"/>
      <c r="V13" s="147"/>
      <c r="W13" s="192"/>
      <c r="X13" s="147"/>
      <c r="Y13" s="190"/>
      <c r="Z13" s="105"/>
      <c r="AA13" s="107"/>
      <c r="AB13" s="3" t="s">
        <v>154</v>
      </c>
      <c r="AC13" s="3">
        <v>81.400000000000006</v>
      </c>
    </row>
    <row r="14" spans="1:29" ht="21.6" x14ac:dyDescent="0.4">
      <c r="A14" s="145" t="s">
        <v>63</v>
      </c>
      <c r="B14" s="6" t="s">
        <v>5</v>
      </c>
      <c r="C14" s="30"/>
      <c r="D14" s="37" t="s">
        <v>36</v>
      </c>
      <c r="E14" s="22"/>
      <c r="F14" s="31" t="s">
        <v>39</v>
      </c>
      <c r="G14" s="1" t="s">
        <v>71</v>
      </c>
      <c r="H14" s="1"/>
      <c r="I14" s="31" t="s">
        <v>36</v>
      </c>
      <c r="J14" s="112" t="s">
        <v>70</v>
      </c>
      <c r="K14" s="113"/>
      <c r="L14" s="112" t="s">
        <v>98</v>
      </c>
      <c r="M14" s="303"/>
      <c r="N14" s="303"/>
      <c r="O14" s="113"/>
      <c r="P14" s="123"/>
      <c r="Q14" s="123"/>
      <c r="R14" s="123"/>
      <c r="S14" s="123"/>
      <c r="T14" s="187" t="s">
        <v>91</v>
      </c>
      <c r="U14" s="188"/>
      <c r="V14" s="98" t="s">
        <v>92</v>
      </c>
      <c r="W14" s="53" t="s">
        <v>59</v>
      </c>
      <c r="X14" s="156"/>
      <c r="Y14" s="156"/>
      <c r="Z14" s="156"/>
      <c r="AA14" s="156"/>
      <c r="AB14" s="3" t="s">
        <v>155</v>
      </c>
      <c r="AC14" s="3">
        <v>73.5</v>
      </c>
    </row>
    <row r="15" spans="1:29" ht="25.2" x14ac:dyDescent="0.4">
      <c r="A15" s="146"/>
      <c r="B15" s="6" t="s">
        <v>6</v>
      </c>
      <c r="C15" s="7"/>
      <c r="D15" s="37" t="s">
        <v>36</v>
      </c>
      <c r="E15" s="22"/>
      <c r="F15" s="31" t="s">
        <v>39</v>
      </c>
      <c r="G15" s="1" t="s">
        <v>71</v>
      </c>
      <c r="H15" s="4"/>
      <c r="I15" s="31" t="s">
        <v>36</v>
      </c>
      <c r="J15" s="122" t="s">
        <v>47</v>
      </c>
      <c r="K15" s="124"/>
      <c r="L15" s="202" t="s">
        <v>58</v>
      </c>
      <c r="M15" s="203"/>
      <c r="N15" s="203"/>
      <c r="O15" s="203"/>
      <c r="P15" s="156" t="s">
        <v>107</v>
      </c>
      <c r="Q15" s="156"/>
      <c r="R15" s="156" t="s">
        <v>74</v>
      </c>
      <c r="S15" s="156"/>
      <c r="T15" s="194" t="s">
        <v>91</v>
      </c>
      <c r="U15" s="194"/>
      <c r="V15" s="78" t="s">
        <v>109</v>
      </c>
      <c r="W15" s="57" t="s">
        <v>110</v>
      </c>
      <c r="X15" s="112" t="s">
        <v>111</v>
      </c>
      <c r="Y15" s="113"/>
      <c r="Z15" s="1" t="s">
        <v>100</v>
      </c>
      <c r="AA15" s="1" t="s">
        <v>101</v>
      </c>
      <c r="AB15" s="3" t="s">
        <v>75</v>
      </c>
      <c r="AC15" s="3" t="s">
        <v>74</v>
      </c>
    </row>
    <row r="16" spans="1:29" x14ac:dyDescent="0.4">
      <c r="A16" s="146"/>
      <c r="B16" s="165" t="s">
        <v>7</v>
      </c>
      <c r="C16" s="166"/>
      <c r="D16" s="167"/>
      <c r="E16" s="52"/>
      <c r="F16" s="32" t="s">
        <v>39</v>
      </c>
      <c r="G16" s="99"/>
      <c r="H16" s="100"/>
      <c r="I16" s="101"/>
      <c r="J16" s="109"/>
      <c r="K16" s="109"/>
      <c r="L16" s="109"/>
      <c r="M16" s="109"/>
      <c r="N16" s="109"/>
      <c r="O16" s="109"/>
      <c r="P16" s="109"/>
      <c r="Q16" s="109"/>
      <c r="R16" s="109">
        <f>ROUND(AB16*AC16,0)</f>
        <v>0</v>
      </c>
      <c r="S16" s="109"/>
      <c r="T16" s="109">
        <v>1</v>
      </c>
      <c r="U16" s="109"/>
      <c r="V16" s="79">
        <v>1</v>
      </c>
      <c r="W16" s="79">
        <v>1</v>
      </c>
      <c r="X16" s="109">
        <f>R16*T16*V16*W16</f>
        <v>0</v>
      </c>
      <c r="Y16" s="109"/>
      <c r="Z16" s="79"/>
      <c r="AA16" s="94"/>
      <c r="AC16" s="3">
        <f>AC14</f>
        <v>73.5</v>
      </c>
    </row>
    <row r="17" spans="1:29" x14ac:dyDescent="0.4">
      <c r="A17" s="146"/>
      <c r="B17" s="168" t="s">
        <v>8</v>
      </c>
      <c r="C17" s="169"/>
      <c r="D17" s="170"/>
      <c r="E17" s="10"/>
      <c r="F17" s="33" t="s">
        <v>39</v>
      </c>
      <c r="G17" s="102"/>
      <c r="H17" s="103"/>
      <c r="I17" s="104"/>
      <c r="J17" s="109"/>
      <c r="K17" s="109"/>
      <c r="L17" s="109"/>
      <c r="M17" s="109"/>
      <c r="N17" s="109"/>
      <c r="O17" s="109"/>
      <c r="P17" s="109"/>
      <c r="Q17" s="109"/>
      <c r="R17" s="109">
        <f t="shared" ref="R17:R55" si="0">ROUND(AB17*AC17,0)</f>
        <v>0</v>
      </c>
      <c r="S17" s="109"/>
      <c r="T17" s="109">
        <v>1</v>
      </c>
      <c r="U17" s="109"/>
      <c r="V17" s="79">
        <v>1</v>
      </c>
      <c r="W17" s="79">
        <v>1</v>
      </c>
      <c r="X17" s="109">
        <f t="shared" ref="X17:X55" si="1">R17*T17*V17*W17</f>
        <v>0</v>
      </c>
      <c r="Y17" s="109"/>
      <c r="Z17" s="79"/>
      <c r="AA17" s="94"/>
      <c r="AC17" s="3">
        <f>AC16</f>
        <v>73.5</v>
      </c>
    </row>
    <row r="18" spans="1:29" x14ac:dyDescent="0.4">
      <c r="A18" s="146"/>
      <c r="B18" s="12" t="s">
        <v>9</v>
      </c>
      <c r="C18" s="13"/>
      <c r="D18" s="14"/>
      <c r="E18" s="10"/>
      <c r="F18" s="33" t="s">
        <v>39</v>
      </c>
      <c r="G18" s="102"/>
      <c r="H18" s="103"/>
      <c r="I18" s="104"/>
      <c r="J18" s="230"/>
      <c r="K18" s="230"/>
      <c r="L18" s="109"/>
      <c r="M18" s="109"/>
      <c r="N18" s="109"/>
      <c r="O18" s="109"/>
      <c r="P18" s="109"/>
      <c r="Q18" s="109"/>
      <c r="R18" s="109">
        <f t="shared" si="0"/>
        <v>0</v>
      </c>
      <c r="S18" s="109"/>
      <c r="T18" s="109">
        <v>1</v>
      </c>
      <c r="U18" s="109"/>
      <c r="V18" s="79">
        <v>1</v>
      </c>
      <c r="W18" s="79">
        <v>1</v>
      </c>
      <c r="X18" s="109">
        <f t="shared" si="1"/>
        <v>0</v>
      </c>
      <c r="Y18" s="109"/>
      <c r="Z18" s="79"/>
      <c r="AA18" s="94"/>
      <c r="AC18" s="3">
        <f t="shared" ref="AC18:AC55" si="2">AC17</f>
        <v>73.5</v>
      </c>
    </row>
    <row r="19" spans="1:29" x14ac:dyDescent="0.4">
      <c r="A19" s="147"/>
      <c r="B19" s="70" t="s">
        <v>69</v>
      </c>
      <c r="C19" s="7"/>
      <c r="D19" s="39" t="s">
        <v>36</v>
      </c>
      <c r="E19" s="12"/>
      <c r="F19" s="34" t="s">
        <v>39</v>
      </c>
      <c r="G19" s="105"/>
      <c r="H19" s="106"/>
      <c r="I19" s="107"/>
      <c r="J19" s="109"/>
      <c r="K19" s="109"/>
      <c r="L19" s="109"/>
      <c r="M19" s="109"/>
      <c r="N19" s="109"/>
      <c r="O19" s="109"/>
      <c r="P19" s="109"/>
      <c r="Q19" s="109"/>
      <c r="R19" s="109">
        <f t="shared" si="0"/>
        <v>0</v>
      </c>
      <c r="S19" s="109"/>
      <c r="T19" s="109">
        <v>1</v>
      </c>
      <c r="U19" s="109"/>
      <c r="V19" s="79">
        <v>1</v>
      </c>
      <c r="W19" s="79">
        <v>1</v>
      </c>
      <c r="X19" s="109">
        <f t="shared" si="1"/>
        <v>0</v>
      </c>
      <c r="Y19" s="109"/>
      <c r="Z19" s="79"/>
      <c r="AA19" s="94"/>
      <c r="AC19" s="3">
        <f t="shared" si="2"/>
        <v>73.5</v>
      </c>
    </row>
    <row r="20" spans="1:29" x14ac:dyDescent="0.4">
      <c r="A20" s="178" t="s">
        <v>12</v>
      </c>
      <c r="B20" s="6" t="s">
        <v>10</v>
      </c>
      <c r="C20" s="7"/>
      <c r="D20" s="96" t="s">
        <v>37</v>
      </c>
      <c r="E20" s="60"/>
      <c r="F20" s="35" t="s">
        <v>39</v>
      </c>
      <c r="G20" s="99"/>
      <c r="H20" s="100"/>
      <c r="I20" s="35" t="s">
        <v>39</v>
      </c>
      <c r="J20" s="109"/>
      <c r="K20" s="109"/>
      <c r="L20" s="109"/>
      <c r="M20" s="109"/>
      <c r="N20" s="109"/>
      <c r="O20" s="109"/>
      <c r="P20" s="109"/>
      <c r="Q20" s="109"/>
      <c r="R20" s="109">
        <f t="shared" si="0"/>
        <v>0</v>
      </c>
      <c r="S20" s="109"/>
      <c r="T20" s="109">
        <v>1</v>
      </c>
      <c r="U20" s="109"/>
      <c r="V20" s="79">
        <v>1</v>
      </c>
      <c r="W20" s="79">
        <v>1</v>
      </c>
      <c r="X20" s="109">
        <f t="shared" si="1"/>
        <v>0</v>
      </c>
      <c r="Y20" s="109"/>
      <c r="Z20" s="79"/>
      <c r="AA20" s="94"/>
      <c r="AC20" s="3">
        <f t="shared" si="2"/>
        <v>73.5</v>
      </c>
    </row>
    <row r="21" spans="1:29" x14ac:dyDescent="0.4">
      <c r="A21" s="179"/>
      <c r="B21" s="6" t="s">
        <v>11</v>
      </c>
      <c r="C21" s="7"/>
      <c r="D21" s="96" t="s">
        <v>37</v>
      </c>
      <c r="E21" s="12"/>
      <c r="F21" s="36" t="s">
        <v>39</v>
      </c>
      <c r="G21" s="105"/>
      <c r="H21" s="106"/>
      <c r="I21" s="36" t="s">
        <v>39</v>
      </c>
      <c r="J21" s="109"/>
      <c r="K21" s="109"/>
      <c r="L21" s="109"/>
      <c r="M21" s="109"/>
      <c r="N21" s="109"/>
      <c r="O21" s="109"/>
      <c r="P21" s="109"/>
      <c r="Q21" s="109"/>
      <c r="R21" s="109">
        <f t="shared" si="0"/>
        <v>0</v>
      </c>
      <c r="S21" s="109"/>
      <c r="T21" s="109">
        <v>1</v>
      </c>
      <c r="U21" s="109"/>
      <c r="V21" s="79">
        <v>1</v>
      </c>
      <c r="W21" s="79">
        <v>1</v>
      </c>
      <c r="X21" s="109">
        <f t="shared" si="1"/>
        <v>0</v>
      </c>
      <c r="Y21" s="109"/>
      <c r="Z21" s="79"/>
      <c r="AA21" s="94"/>
      <c r="AC21" s="3">
        <f t="shared" si="2"/>
        <v>73.5</v>
      </c>
    </row>
    <row r="22" spans="1:29" x14ac:dyDescent="0.4">
      <c r="A22" s="180"/>
      <c r="B22" s="60" t="s">
        <v>13</v>
      </c>
      <c r="C22" s="61"/>
      <c r="D22" s="41" t="s">
        <v>36</v>
      </c>
      <c r="E22" s="6"/>
      <c r="F22" s="37"/>
      <c r="G22" s="120"/>
      <c r="H22" s="111"/>
      <c r="I22" s="37"/>
      <c r="J22" s="109"/>
      <c r="K22" s="109"/>
      <c r="L22" s="109"/>
      <c r="M22" s="109"/>
      <c r="N22" s="109"/>
      <c r="O22" s="109"/>
      <c r="P22" s="109"/>
      <c r="Q22" s="109"/>
      <c r="R22" s="109">
        <f t="shared" si="0"/>
        <v>0</v>
      </c>
      <c r="S22" s="109"/>
      <c r="T22" s="109">
        <v>1</v>
      </c>
      <c r="U22" s="109"/>
      <c r="V22" s="79">
        <v>1</v>
      </c>
      <c r="W22" s="79">
        <v>1</v>
      </c>
      <c r="X22" s="109">
        <f t="shared" si="1"/>
        <v>0</v>
      </c>
      <c r="Y22" s="109"/>
      <c r="Z22" s="79"/>
      <c r="AA22" s="94"/>
      <c r="AC22" s="3">
        <f t="shared" si="2"/>
        <v>73.5</v>
      </c>
    </row>
    <row r="23" spans="1:29" x14ac:dyDescent="0.4">
      <c r="A23" s="178" t="s">
        <v>19</v>
      </c>
      <c r="B23" s="2" t="s">
        <v>68</v>
      </c>
      <c r="C23" s="61"/>
      <c r="D23" s="41" t="s">
        <v>35</v>
      </c>
      <c r="E23" s="60"/>
      <c r="F23" s="35" t="s">
        <v>39</v>
      </c>
      <c r="G23" s="99"/>
      <c r="H23" s="100"/>
      <c r="I23" s="35" t="s">
        <v>39</v>
      </c>
      <c r="J23" s="109"/>
      <c r="K23" s="109"/>
      <c r="L23" s="109"/>
      <c r="M23" s="109"/>
      <c r="N23" s="109"/>
      <c r="O23" s="109"/>
      <c r="P23" s="109"/>
      <c r="Q23" s="109"/>
      <c r="R23" s="109">
        <f t="shared" si="0"/>
        <v>0</v>
      </c>
      <c r="S23" s="109"/>
      <c r="T23" s="109">
        <v>1</v>
      </c>
      <c r="U23" s="109"/>
      <c r="V23" s="79">
        <v>1</v>
      </c>
      <c r="W23" s="79">
        <v>1</v>
      </c>
      <c r="X23" s="109">
        <f t="shared" si="1"/>
        <v>0</v>
      </c>
      <c r="Y23" s="109"/>
      <c r="Z23" s="79"/>
      <c r="AA23" s="94"/>
      <c r="AC23" s="3">
        <f t="shared" si="2"/>
        <v>73.5</v>
      </c>
    </row>
    <row r="24" spans="1:29" x14ac:dyDescent="0.4">
      <c r="A24" s="179"/>
      <c r="B24" s="10" t="s">
        <v>14</v>
      </c>
      <c r="C24" s="11"/>
      <c r="D24" s="42" t="s">
        <v>35</v>
      </c>
      <c r="E24" s="10"/>
      <c r="F24" s="38" t="s">
        <v>39</v>
      </c>
      <c r="G24" s="102"/>
      <c r="H24" s="103"/>
      <c r="I24" s="38" t="s">
        <v>39</v>
      </c>
      <c r="J24" s="109"/>
      <c r="K24" s="109"/>
      <c r="L24" s="109"/>
      <c r="M24" s="109"/>
      <c r="N24" s="109"/>
      <c r="O24" s="109"/>
      <c r="P24" s="109"/>
      <c r="Q24" s="109"/>
      <c r="R24" s="109">
        <f t="shared" si="0"/>
        <v>0</v>
      </c>
      <c r="S24" s="109"/>
      <c r="T24" s="109">
        <v>1</v>
      </c>
      <c r="U24" s="109"/>
      <c r="V24" s="79">
        <v>1</v>
      </c>
      <c r="W24" s="79">
        <v>1</v>
      </c>
      <c r="X24" s="109">
        <f t="shared" si="1"/>
        <v>0</v>
      </c>
      <c r="Y24" s="109"/>
      <c r="Z24" s="79"/>
      <c r="AA24" s="94"/>
      <c r="AC24" s="3">
        <f t="shared" si="2"/>
        <v>73.5</v>
      </c>
    </row>
    <row r="25" spans="1:29" x14ac:dyDescent="0.4">
      <c r="A25" s="179"/>
      <c r="B25" s="10" t="s">
        <v>16</v>
      </c>
      <c r="C25" s="11"/>
      <c r="D25" s="42" t="s">
        <v>36</v>
      </c>
      <c r="E25" s="10"/>
      <c r="F25" s="38" t="s">
        <v>39</v>
      </c>
      <c r="G25" s="102"/>
      <c r="H25" s="103"/>
      <c r="I25" s="38" t="s">
        <v>39</v>
      </c>
      <c r="J25" s="109"/>
      <c r="K25" s="109"/>
      <c r="L25" s="109"/>
      <c r="M25" s="109"/>
      <c r="N25" s="109"/>
      <c r="O25" s="109"/>
      <c r="P25" s="109"/>
      <c r="Q25" s="109"/>
      <c r="R25" s="109">
        <f t="shared" si="0"/>
        <v>0</v>
      </c>
      <c r="S25" s="109"/>
      <c r="T25" s="109">
        <v>1</v>
      </c>
      <c r="U25" s="109"/>
      <c r="V25" s="79">
        <v>1</v>
      </c>
      <c r="W25" s="79">
        <v>1</v>
      </c>
      <c r="X25" s="109">
        <f t="shared" si="1"/>
        <v>0</v>
      </c>
      <c r="Y25" s="109"/>
      <c r="Z25" s="79"/>
      <c r="AA25" s="94"/>
      <c r="AC25" s="3">
        <f t="shared" si="2"/>
        <v>73.5</v>
      </c>
    </row>
    <row r="26" spans="1:29" x14ac:dyDescent="0.4">
      <c r="A26" s="179"/>
      <c r="B26" s="10" t="s">
        <v>15</v>
      </c>
      <c r="C26" s="11"/>
      <c r="D26" s="42" t="s">
        <v>36</v>
      </c>
      <c r="E26" s="10"/>
      <c r="F26" s="38" t="s">
        <v>39</v>
      </c>
      <c r="G26" s="102"/>
      <c r="H26" s="103"/>
      <c r="I26" s="38" t="s">
        <v>39</v>
      </c>
      <c r="J26" s="109"/>
      <c r="K26" s="109"/>
      <c r="L26" s="109"/>
      <c r="M26" s="109"/>
      <c r="N26" s="109"/>
      <c r="O26" s="109"/>
      <c r="P26" s="109"/>
      <c r="Q26" s="109"/>
      <c r="R26" s="109">
        <f t="shared" si="0"/>
        <v>0</v>
      </c>
      <c r="S26" s="109"/>
      <c r="T26" s="109">
        <v>1</v>
      </c>
      <c r="U26" s="109"/>
      <c r="V26" s="79">
        <v>1</v>
      </c>
      <c r="W26" s="79">
        <v>1</v>
      </c>
      <c r="X26" s="109">
        <f t="shared" si="1"/>
        <v>0</v>
      </c>
      <c r="Y26" s="109"/>
      <c r="Z26" s="79"/>
      <c r="AA26" s="94"/>
      <c r="AC26" s="3">
        <f t="shared" si="2"/>
        <v>73.5</v>
      </c>
    </row>
    <row r="27" spans="1:29" x14ac:dyDescent="0.4">
      <c r="A27" s="179"/>
      <c r="B27" s="10" t="s">
        <v>17</v>
      </c>
      <c r="C27" s="11"/>
      <c r="D27" s="42"/>
      <c r="E27" s="10"/>
      <c r="F27" s="38" t="s">
        <v>39</v>
      </c>
      <c r="G27" s="102"/>
      <c r="H27" s="103"/>
      <c r="I27" s="38"/>
      <c r="J27" s="109"/>
      <c r="K27" s="109"/>
      <c r="L27" s="109"/>
      <c r="M27" s="109"/>
      <c r="N27" s="109"/>
      <c r="O27" s="109"/>
      <c r="P27" s="109"/>
      <c r="Q27" s="109"/>
      <c r="R27" s="109">
        <f t="shared" si="0"/>
        <v>0</v>
      </c>
      <c r="S27" s="109"/>
      <c r="T27" s="109">
        <v>1</v>
      </c>
      <c r="U27" s="109"/>
      <c r="V27" s="79">
        <v>1</v>
      </c>
      <c r="W27" s="79">
        <v>1</v>
      </c>
      <c r="X27" s="109">
        <f t="shared" si="1"/>
        <v>0</v>
      </c>
      <c r="Y27" s="109"/>
      <c r="Z27" s="79"/>
      <c r="AA27" s="94"/>
      <c r="AC27" s="3">
        <f t="shared" si="2"/>
        <v>73.5</v>
      </c>
    </row>
    <row r="28" spans="1:29" x14ac:dyDescent="0.4">
      <c r="A28" s="180"/>
      <c r="B28" s="12" t="s">
        <v>18</v>
      </c>
      <c r="C28" s="13"/>
      <c r="D28" s="39" t="s">
        <v>36</v>
      </c>
      <c r="E28" s="12"/>
      <c r="F28" s="36" t="s">
        <v>39</v>
      </c>
      <c r="G28" s="105"/>
      <c r="H28" s="106"/>
      <c r="I28" s="36" t="s">
        <v>39</v>
      </c>
      <c r="J28" s="109"/>
      <c r="K28" s="109"/>
      <c r="L28" s="109"/>
      <c r="M28" s="109"/>
      <c r="N28" s="109"/>
      <c r="O28" s="109"/>
      <c r="P28" s="109"/>
      <c r="Q28" s="109"/>
      <c r="R28" s="109">
        <f t="shared" si="0"/>
        <v>0</v>
      </c>
      <c r="S28" s="109"/>
      <c r="T28" s="109">
        <v>1</v>
      </c>
      <c r="U28" s="109"/>
      <c r="V28" s="79">
        <v>1</v>
      </c>
      <c r="W28" s="79">
        <v>1</v>
      </c>
      <c r="X28" s="109">
        <f t="shared" si="1"/>
        <v>0</v>
      </c>
      <c r="Y28" s="109"/>
      <c r="Z28" s="79"/>
      <c r="AA28" s="94"/>
      <c r="AC28" s="3">
        <f t="shared" si="2"/>
        <v>73.5</v>
      </c>
    </row>
    <row r="29" spans="1:29" x14ac:dyDescent="0.4">
      <c r="A29" s="15" t="s">
        <v>20</v>
      </c>
      <c r="B29" s="93" t="s">
        <v>72</v>
      </c>
      <c r="C29" s="7"/>
      <c r="D29" s="40" t="s">
        <v>36</v>
      </c>
      <c r="E29" s="60"/>
      <c r="F29" s="35" t="s">
        <v>39</v>
      </c>
      <c r="G29" s="99"/>
      <c r="H29" s="100"/>
      <c r="I29" s="35" t="s">
        <v>39</v>
      </c>
      <c r="J29" s="109"/>
      <c r="K29" s="109"/>
      <c r="L29" s="109"/>
      <c r="M29" s="109"/>
      <c r="N29" s="109"/>
      <c r="O29" s="109"/>
      <c r="P29" s="109"/>
      <c r="Q29" s="109"/>
      <c r="R29" s="109">
        <f t="shared" si="0"/>
        <v>0</v>
      </c>
      <c r="S29" s="109"/>
      <c r="T29" s="109">
        <v>1</v>
      </c>
      <c r="U29" s="109"/>
      <c r="V29" s="79">
        <v>1</v>
      </c>
      <c r="W29" s="79">
        <v>1</v>
      </c>
      <c r="X29" s="109">
        <f t="shared" si="1"/>
        <v>0</v>
      </c>
      <c r="Y29" s="109"/>
      <c r="Z29" s="79"/>
      <c r="AA29" s="94"/>
      <c r="AC29" s="3">
        <f t="shared" si="2"/>
        <v>73.5</v>
      </c>
    </row>
    <row r="30" spans="1:29" x14ac:dyDescent="0.4">
      <c r="A30" s="17" t="s">
        <v>21</v>
      </c>
      <c r="B30" s="6" t="s">
        <v>72</v>
      </c>
      <c r="C30" s="7"/>
      <c r="D30" s="40" t="s">
        <v>38</v>
      </c>
      <c r="E30" s="10"/>
      <c r="F30" s="38" t="s">
        <v>39</v>
      </c>
      <c r="G30" s="183"/>
      <c r="H30" s="103"/>
      <c r="I30" s="38" t="s">
        <v>39</v>
      </c>
      <c r="J30" s="109"/>
      <c r="K30" s="109"/>
      <c r="L30" s="109"/>
      <c r="M30" s="109"/>
      <c r="N30" s="109"/>
      <c r="O30" s="109"/>
      <c r="P30" s="109"/>
      <c r="Q30" s="109"/>
      <c r="R30" s="109">
        <f t="shared" si="0"/>
        <v>0</v>
      </c>
      <c r="S30" s="109"/>
      <c r="T30" s="109">
        <v>1</v>
      </c>
      <c r="U30" s="109"/>
      <c r="V30" s="79">
        <v>1</v>
      </c>
      <c r="W30" s="79">
        <v>1</v>
      </c>
      <c r="X30" s="109">
        <f t="shared" si="1"/>
        <v>0</v>
      </c>
      <c r="Y30" s="109"/>
      <c r="Z30" s="79"/>
      <c r="AA30" s="94"/>
      <c r="AC30" s="3">
        <f t="shared" si="2"/>
        <v>73.5</v>
      </c>
    </row>
    <row r="31" spans="1:29" x14ac:dyDescent="0.4">
      <c r="A31" s="18" t="s">
        <v>22</v>
      </c>
      <c r="B31" s="6" t="s">
        <v>72</v>
      </c>
      <c r="C31" s="7"/>
      <c r="D31" s="40" t="s">
        <v>38</v>
      </c>
      <c r="E31" s="12"/>
      <c r="F31" s="36" t="s">
        <v>39</v>
      </c>
      <c r="G31" s="105"/>
      <c r="H31" s="106"/>
      <c r="I31" s="36" t="s">
        <v>39</v>
      </c>
      <c r="J31" s="109"/>
      <c r="K31" s="109"/>
      <c r="L31" s="109"/>
      <c r="M31" s="109"/>
      <c r="N31" s="109"/>
      <c r="O31" s="109"/>
      <c r="P31" s="109"/>
      <c r="Q31" s="109"/>
      <c r="R31" s="109">
        <f t="shared" si="0"/>
        <v>0</v>
      </c>
      <c r="S31" s="109"/>
      <c r="T31" s="109">
        <v>1</v>
      </c>
      <c r="U31" s="109"/>
      <c r="V31" s="79">
        <v>1</v>
      </c>
      <c r="W31" s="79">
        <v>1</v>
      </c>
      <c r="X31" s="109">
        <f t="shared" si="1"/>
        <v>0</v>
      </c>
      <c r="Y31" s="109"/>
      <c r="Z31" s="79"/>
      <c r="AA31" s="94"/>
      <c r="AC31" s="3">
        <f t="shared" si="2"/>
        <v>73.5</v>
      </c>
    </row>
    <row r="32" spans="1:29" x14ac:dyDescent="0.4">
      <c r="A32" s="181" t="s">
        <v>23</v>
      </c>
      <c r="B32" s="77" t="s">
        <v>25</v>
      </c>
      <c r="C32" s="61"/>
      <c r="D32" s="41" t="s">
        <v>38</v>
      </c>
      <c r="E32" s="52"/>
      <c r="F32" s="35" t="s">
        <v>39</v>
      </c>
      <c r="G32" s="204"/>
      <c r="H32" s="126"/>
      <c r="I32" s="35" t="s">
        <v>39</v>
      </c>
      <c r="J32" s="109"/>
      <c r="K32" s="109"/>
      <c r="L32" s="109"/>
      <c r="M32" s="109"/>
      <c r="N32" s="109"/>
      <c r="O32" s="109"/>
      <c r="P32" s="109"/>
      <c r="Q32" s="109"/>
      <c r="R32" s="109">
        <f t="shared" si="0"/>
        <v>0</v>
      </c>
      <c r="S32" s="109"/>
      <c r="T32" s="109">
        <v>1</v>
      </c>
      <c r="U32" s="109"/>
      <c r="V32" s="79">
        <v>1</v>
      </c>
      <c r="W32" s="79">
        <v>1</v>
      </c>
      <c r="X32" s="109">
        <f t="shared" si="1"/>
        <v>0</v>
      </c>
      <c r="Y32" s="109"/>
      <c r="Z32" s="79"/>
      <c r="AA32" s="94"/>
      <c r="AC32" s="3">
        <f t="shared" si="2"/>
        <v>73.5</v>
      </c>
    </row>
    <row r="33" spans="1:29" x14ac:dyDescent="0.4">
      <c r="A33" s="182"/>
      <c r="B33" s="12" t="s">
        <v>26</v>
      </c>
      <c r="C33" s="13"/>
      <c r="D33" s="39" t="s">
        <v>36</v>
      </c>
      <c r="E33" s="12"/>
      <c r="F33" s="36" t="s">
        <v>39</v>
      </c>
      <c r="G33" s="105"/>
      <c r="H33" s="106"/>
      <c r="I33" s="36" t="s">
        <v>39</v>
      </c>
      <c r="J33" s="109"/>
      <c r="K33" s="109"/>
      <c r="L33" s="109"/>
      <c r="M33" s="109"/>
      <c r="N33" s="109"/>
      <c r="O33" s="109"/>
      <c r="P33" s="109"/>
      <c r="Q33" s="109"/>
      <c r="R33" s="109">
        <f t="shared" si="0"/>
        <v>0</v>
      </c>
      <c r="S33" s="109"/>
      <c r="T33" s="109">
        <v>1</v>
      </c>
      <c r="U33" s="109"/>
      <c r="V33" s="79">
        <v>1</v>
      </c>
      <c r="W33" s="79">
        <v>1</v>
      </c>
      <c r="X33" s="109">
        <f t="shared" si="1"/>
        <v>0</v>
      </c>
      <c r="Y33" s="109"/>
      <c r="Z33" s="79"/>
      <c r="AA33" s="94"/>
      <c r="AC33" s="3">
        <f t="shared" si="2"/>
        <v>73.5</v>
      </c>
    </row>
    <row r="34" spans="1:29" x14ac:dyDescent="0.4">
      <c r="A34" s="151" t="s">
        <v>24</v>
      </c>
      <c r="B34" s="60" t="s">
        <v>27</v>
      </c>
      <c r="C34" s="61"/>
      <c r="D34" s="41" t="s">
        <v>38</v>
      </c>
      <c r="E34" s="60"/>
      <c r="F34" s="35" t="s">
        <v>39</v>
      </c>
      <c r="G34" s="99"/>
      <c r="H34" s="100"/>
      <c r="I34" s="35" t="s">
        <v>39</v>
      </c>
      <c r="J34" s="109"/>
      <c r="K34" s="109"/>
      <c r="L34" s="109"/>
      <c r="M34" s="109"/>
      <c r="N34" s="109"/>
      <c r="O34" s="109"/>
      <c r="P34" s="109"/>
      <c r="Q34" s="109"/>
      <c r="R34" s="109">
        <f t="shared" si="0"/>
        <v>0</v>
      </c>
      <c r="S34" s="109"/>
      <c r="T34" s="109">
        <v>1</v>
      </c>
      <c r="U34" s="109"/>
      <c r="V34" s="79">
        <v>1</v>
      </c>
      <c r="W34" s="79">
        <v>1</v>
      </c>
      <c r="X34" s="109">
        <f t="shared" si="1"/>
        <v>0</v>
      </c>
      <c r="Y34" s="109"/>
      <c r="Z34" s="79"/>
      <c r="AA34" s="94"/>
      <c r="AC34" s="3">
        <f t="shared" si="2"/>
        <v>73.5</v>
      </c>
    </row>
    <row r="35" spans="1:29" x14ac:dyDescent="0.4">
      <c r="A35" s="152"/>
      <c r="B35" s="71" t="s">
        <v>28</v>
      </c>
      <c r="C35" s="11"/>
      <c r="D35" s="42"/>
      <c r="E35" s="10"/>
      <c r="F35" s="38" t="s">
        <v>39</v>
      </c>
      <c r="G35" s="102"/>
      <c r="H35" s="103"/>
      <c r="I35" s="38"/>
      <c r="J35" s="109"/>
      <c r="K35" s="109"/>
      <c r="L35" s="109"/>
      <c r="M35" s="109"/>
      <c r="N35" s="109"/>
      <c r="O35" s="109"/>
      <c r="P35" s="109"/>
      <c r="Q35" s="109"/>
      <c r="R35" s="109">
        <f t="shared" si="0"/>
        <v>0</v>
      </c>
      <c r="S35" s="109"/>
      <c r="T35" s="109">
        <v>1</v>
      </c>
      <c r="U35" s="109"/>
      <c r="V35" s="79">
        <v>1</v>
      </c>
      <c r="W35" s="79">
        <v>1</v>
      </c>
      <c r="X35" s="109">
        <f t="shared" si="1"/>
        <v>0</v>
      </c>
      <c r="Y35" s="109"/>
      <c r="Z35" s="79"/>
      <c r="AA35" s="94"/>
      <c r="AC35" s="3">
        <f t="shared" si="2"/>
        <v>73.5</v>
      </c>
    </row>
    <row r="36" spans="1:29" x14ac:dyDescent="0.4">
      <c r="A36" s="153"/>
      <c r="B36" s="10" t="s">
        <v>29</v>
      </c>
      <c r="C36" s="11"/>
      <c r="D36" s="42" t="s">
        <v>38</v>
      </c>
      <c r="E36" s="12"/>
      <c r="F36" s="36" t="s">
        <v>39</v>
      </c>
      <c r="G36" s="105"/>
      <c r="H36" s="106"/>
      <c r="I36" s="36"/>
      <c r="J36" s="109"/>
      <c r="K36" s="109"/>
      <c r="L36" s="109"/>
      <c r="M36" s="109"/>
      <c r="N36" s="109"/>
      <c r="O36" s="109"/>
      <c r="P36" s="109"/>
      <c r="Q36" s="109"/>
      <c r="R36" s="109">
        <f t="shared" si="0"/>
        <v>0</v>
      </c>
      <c r="S36" s="109"/>
      <c r="T36" s="109">
        <v>1</v>
      </c>
      <c r="U36" s="109"/>
      <c r="V36" s="79">
        <v>1</v>
      </c>
      <c r="W36" s="79">
        <v>1</v>
      </c>
      <c r="X36" s="109">
        <f t="shared" si="1"/>
        <v>0</v>
      </c>
      <c r="Y36" s="109"/>
      <c r="Z36" s="79"/>
      <c r="AA36" s="94"/>
      <c r="AC36" s="3">
        <f t="shared" si="2"/>
        <v>73.5</v>
      </c>
    </row>
    <row r="37" spans="1:29" x14ac:dyDescent="0.4">
      <c r="A37" s="154" t="s">
        <v>76</v>
      </c>
      <c r="B37" s="60" t="s">
        <v>30</v>
      </c>
      <c r="C37" s="61"/>
      <c r="D37" s="41" t="s">
        <v>38</v>
      </c>
      <c r="E37" s="60"/>
      <c r="F37" s="35" t="s">
        <v>39</v>
      </c>
      <c r="G37" s="99"/>
      <c r="H37" s="100"/>
      <c r="I37" s="35" t="s">
        <v>39</v>
      </c>
      <c r="J37" s="109"/>
      <c r="K37" s="109"/>
      <c r="L37" s="109"/>
      <c r="M37" s="109"/>
      <c r="N37" s="109"/>
      <c r="O37" s="109"/>
      <c r="P37" s="109"/>
      <c r="Q37" s="109"/>
      <c r="R37" s="109">
        <f t="shared" si="0"/>
        <v>0</v>
      </c>
      <c r="S37" s="109"/>
      <c r="T37" s="109">
        <v>1</v>
      </c>
      <c r="U37" s="109"/>
      <c r="V37" s="79">
        <v>1</v>
      </c>
      <c r="W37" s="79">
        <v>1</v>
      </c>
      <c r="X37" s="109">
        <f t="shared" si="1"/>
        <v>0</v>
      </c>
      <c r="Y37" s="109"/>
      <c r="Z37" s="79"/>
      <c r="AA37" s="94"/>
      <c r="AC37" s="3">
        <f t="shared" si="2"/>
        <v>73.5</v>
      </c>
    </row>
    <row r="38" spans="1:29" x14ac:dyDescent="0.4">
      <c r="A38" s="155"/>
      <c r="B38" s="12" t="s">
        <v>31</v>
      </c>
      <c r="C38" s="13"/>
      <c r="D38" s="39" t="s">
        <v>38</v>
      </c>
      <c r="E38" s="12"/>
      <c r="F38" s="36" t="s">
        <v>39</v>
      </c>
      <c r="G38" s="105"/>
      <c r="H38" s="106"/>
      <c r="I38" s="36" t="s">
        <v>39</v>
      </c>
      <c r="J38" s="109"/>
      <c r="K38" s="109"/>
      <c r="L38" s="109"/>
      <c r="M38" s="109"/>
      <c r="N38" s="109"/>
      <c r="O38" s="109"/>
      <c r="P38" s="109"/>
      <c r="Q38" s="109"/>
      <c r="R38" s="109">
        <f t="shared" si="0"/>
        <v>0</v>
      </c>
      <c r="S38" s="109"/>
      <c r="T38" s="109">
        <v>1</v>
      </c>
      <c r="U38" s="109"/>
      <c r="V38" s="79">
        <v>1</v>
      </c>
      <c r="W38" s="79">
        <v>1</v>
      </c>
      <c r="X38" s="109">
        <f t="shared" si="1"/>
        <v>0</v>
      </c>
      <c r="Y38" s="109"/>
      <c r="Z38" s="79"/>
      <c r="AA38" s="94"/>
      <c r="AC38" s="3">
        <f t="shared" si="2"/>
        <v>73.5</v>
      </c>
    </row>
    <row r="39" spans="1:29" x14ac:dyDescent="0.4">
      <c r="A39" s="175" t="s">
        <v>81</v>
      </c>
      <c r="B39" s="6" t="s">
        <v>33</v>
      </c>
      <c r="C39" s="7"/>
      <c r="D39" s="40" t="s">
        <v>36</v>
      </c>
      <c r="E39" s="6"/>
      <c r="F39" s="37" t="s">
        <v>39</v>
      </c>
      <c r="G39" s="110"/>
      <c r="H39" s="111"/>
      <c r="I39" s="37" t="s">
        <v>39</v>
      </c>
      <c r="J39" s="109"/>
      <c r="K39" s="109"/>
      <c r="L39" s="109"/>
      <c r="M39" s="109"/>
      <c r="N39" s="109"/>
      <c r="O39" s="109"/>
      <c r="P39" s="109"/>
      <c r="Q39" s="109"/>
      <c r="R39" s="109">
        <f t="shared" si="0"/>
        <v>0</v>
      </c>
      <c r="S39" s="109"/>
      <c r="T39" s="109">
        <v>1</v>
      </c>
      <c r="U39" s="109"/>
      <c r="V39" s="79">
        <v>1</v>
      </c>
      <c r="W39" s="79">
        <v>1</v>
      </c>
      <c r="X39" s="109">
        <f t="shared" si="1"/>
        <v>0</v>
      </c>
      <c r="Y39" s="109"/>
      <c r="Z39" s="79"/>
      <c r="AA39" s="94"/>
      <c r="AC39" s="3">
        <f t="shared" si="2"/>
        <v>73.5</v>
      </c>
    </row>
    <row r="40" spans="1:29" x14ac:dyDescent="0.4">
      <c r="A40" s="176"/>
      <c r="B40" s="6" t="s">
        <v>79</v>
      </c>
      <c r="C40" s="7"/>
      <c r="D40" s="40" t="s">
        <v>36</v>
      </c>
      <c r="E40" s="6"/>
      <c r="F40" s="37" t="s">
        <v>39</v>
      </c>
      <c r="G40" s="110"/>
      <c r="H40" s="111"/>
      <c r="I40" s="37" t="s">
        <v>39</v>
      </c>
      <c r="J40" s="109"/>
      <c r="K40" s="109"/>
      <c r="L40" s="109"/>
      <c r="M40" s="109"/>
      <c r="N40" s="109"/>
      <c r="O40" s="109"/>
      <c r="P40" s="109"/>
      <c r="Q40" s="109"/>
      <c r="R40" s="109">
        <f t="shared" si="0"/>
        <v>0</v>
      </c>
      <c r="S40" s="109"/>
      <c r="T40" s="109">
        <v>1</v>
      </c>
      <c r="U40" s="109"/>
      <c r="V40" s="79">
        <v>1</v>
      </c>
      <c r="W40" s="79">
        <v>1</v>
      </c>
      <c r="X40" s="109">
        <f t="shared" si="1"/>
        <v>0</v>
      </c>
      <c r="Y40" s="109"/>
      <c r="Z40" s="79"/>
      <c r="AA40" s="94"/>
      <c r="AC40" s="3">
        <f t="shared" si="2"/>
        <v>73.5</v>
      </c>
    </row>
    <row r="41" spans="1:29" x14ac:dyDescent="0.4">
      <c r="A41" s="177"/>
      <c r="B41" s="60" t="s">
        <v>80</v>
      </c>
      <c r="C41" s="61"/>
      <c r="D41" s="41" t="s">
        <v>36</v>
      </c>
      <c r="E41" s="60"/>
      <c r="F41" s="35" t="s">
        <v>39</v>
      </c>
      <c r="G41" s="99"/>
      <c r="H41" s="100"/>
      <c r="I41" s="35" t="s">
        <v>39</v>
      </c>
      <c r="J41" s="109"/>
      <c r="K41" s="109"/>
      <c r="L41" s="109"/>
      <c r="M41" s="109"/>
      <c r="N41" s="109"/>
      <c r="O41" s="109"/>
      <c r="P41" s="109"/>
      <c r="Q41" s="109"/>
      <c r="R41" s="109">
        <f t="shared" si="0"/>
        <v>0</v>
      </c>
      <c r="S41" s="109"/>
      <c r="T41" s="109">
        <v>1</v>
      </c>
      <c r="U41" s="109"/>
      <c r="V41" s="79">
        <v>1</v>
      </c>
      <c r="W41" s="79">
        <v>1</v>
      </c>
      <c r="X41" s="109">
        <f t="shared" si="1"/>
        <v>0</v>
      </c>
      <c r="Y41" s="109"/>
      <c r="Z41" s="79"/>
      <c r="AA41" s="94"/>
      <c r="AC41" s="3">
        <f t="shared" si="2"/>
        <v>73.5</v>
      </c>
    </row>
    <row r="42" spans="1:29" x14ac:dyDescent="0.4">
      <c r="A42" s="114" t="s">
        <v>144</v>
      </c>
      <c r="B42" s="60" t="s">
        <v>145</v>
      </c>
      <c r="C42" s="61"/>
      <c r="D42" s="43" t="s">
        <v>116</v>
      </c>
      <c r="E42" s="60"/>
      <c r="F42" s="35" t="s">
        <v>39</v>
      </c>
      <c r="G42" s="99"/>
      <c r="H42" s="100"/>
      <c r="I42" s="35"/>
      <c r="J42" s="109"/>
      <c r="K42" s="109"/>
      <c r="L42" s="109"/>
      <c r="M42" s="109"/>
      <c r="N42" s="109"/>
      <c r="O42" s="109"/>
      <c r="P42" s="109"/>
      <c r="Q42" s="109"/>
      <c r="R42" s="109">
        <f t="shared" si="0"/>
        <v>0</v>
      </c>
      <c r="S42" s="109"/>
      <c r="T42" s="109">
        <v>1</v>
      </c>
      <c r="U42" s="109"/>
      <c r="V42" s="79">
        <v>1</v>
      </c>
      <c r="W42" s="79">
        <v>1</v>
      </c>
      <c r="X42" s="109">
        <f t="shared" si="1"/>
        <v>0</v>
      </c>
      <c r="Y42" s="109"/>
      <c r="Z42" s="79"/>
      <c r="AA42" s="94"/>
      <c r="AC42" s="3">
        <f t="shared" si="2"/>
        <v>73.5</v>
      </c>
    </row>
    <row r="43" spans="1:29" x14ac:dyDescent="0.4">
      <c r="A43" s="115"/>
      <c r="B43" s="60" t="s">
        <v>146</v>
      </c>
      <c r="C43" s="61"/>
      <c r="D43" s="43"/>
      <c r="E43" s="60"/>
      <c r="F43" s="35"/>
      <c r="G43" s="120"/>
      <c r="H43" s="111"/>
      <c r="I43" s="35"/>
      <c r="J43" s="109"/>
      <c r="K43" s="109"/>
      <c r="L43" s="109"/>
      <c r="M43" s="109"/>
      <c r="N43" s="109"/>
      <c r="O43" s="109"/>
      <c r="P43" s="109"/>
      <c r="Q43" s="109"/>
      <c r="R43" s="109">
        <f t="shared" si="0"/>
        <v>0</v>
      </c>
      <c r="S43" s="109"/>
      <c r="T43" s="109">
        <v>1</v>
      </c>
      <c r="U43" s="109"/>
      <c r="V43" s="79">
        <v>1</v>
      </c>
      <c r="W43" s="79">
        <v>1</v>
      </c>
      <c r="X43" s="109">
        <f t="shared" si="1"/>
        <v>0</v>
      </c>
      <c r="Y43" s="109"/>
      <c r="Z43" s="79"/>
      <c r="AA43" s="94"/>
      <c r="AC43" s="3">
        <f t="shared" si="2"/>
        <v>73.5</v>
      </c>
    </row>
    <row r="44" spans="1:29" x14ac:dyDescent="0.4">
      <c r="A44" s="116" t="s">
        <v>147</v>
      </c>
      <c r="B44" s="72" t="s">
        <v>82</v>
      </c>
      <c r="C44" s="73"/>
      <c r="D44" s="74"/>
      <c r="E44" s="72"/>
      <c r="F44" s="75" t="s">
        <v>39</v>
      </c>
      <c r="G44" s="118"/>
      <c r="H44" s="119"/>
      <c r="I44" s="75" t="s">
        <v>39</v>
      </c>
      <c r="J44" s="109"/>
      <c r="K44" s="109"/>
      <c r="L44" s="109"/>
      <c r="M44" s="109"/>
      <c r="N44" s="109"/>
      <c r="O44" s="109"/>
      <c r="P44" s="109"/>
      <c r="Q44" s="109"/>
      <c r="R44" s="109">
        <f t="shared" si="0"/>
        <v>0</v>
      </c>
      <c r="S44" s="109"/>
      <c r="T44" s="109">
        <v>1</v>
      </c>
      <c r="U44" s="109"/>
      <c r="V44" s="79">
        <v>1</v>
      </c>
      <c r="W44" s="79">
        <v>1</v>
      </c>
      <c r="X44" s="109">
        <f t="shared" si="1"/>
        <v>0</v>
      </c>
      <c r="Y44" s="109"/>
      <c r="Z44" s="79"/>
      <c r="AA44" s="94"/>
      <c r="AC44" s="3">
        <f t="shared" si="2"/>
        <v>73.5</v>
      </c>
    </row>
    <row r="45" spans="1:29" x14ac:dyDescent="0.4">
      <c r="A45" s="117"/>
      <c r="B45" s="72" t="s">
        <v>83</v>
      </c>
      <c r="C45" s="73"/>
      <c r="D45" s="74"/>
      <c r="E45" s="72"/>
      <c r="F45" s="75" t="s">
        <v>39</v>
      </c>
      <c r="G45" s="118"/>
      <c r="H45" s="119"/>
      <c r="I45" s="75" t="s">
        <v>39</v>
      </c>
      <c r="J45" s="109"/>
      <c r="K45" s="109"/>
      <c r="L45" s="109"/>
      <c r="M45" s="109"/>
      <c r="N45" s="109"/>
      <c r="O45" s="109"/>
      <c r="P45" s="109"/>
      <c r="Q45" s="109"/>
      <c r="R45" s="109">
        <f t="shared" si="0"/>
        <v>0</v>
      </c>
      <c r="S45" s="109"/>
      <c r="T45" s="109">
        <v>1</v>
      </c>
      <c r="U45" s="109"/>
      <c r="V45" s="79">
        <v>1</v>
      </c>
      <c r="W45" s="79">
        <v>1</v>
      </c>
      <c r="X45" s="109">
        <f t="shared" si="1"/>
        <v>0</v>
      </c>
      <c r="Y45" s="109"/>
      <c r="Z45" s="79"/>
      <c r="AA45" s="94"/>
      <c r="AC45" s="3">
        <f t="shared" si="2"/>
        <v>73.5</v>
      </c>
    </row>
    <row r="46" spans="1:29" x14ac:dyDescent="0.4">
      <c r="A46" s="117"/>
      <c r="B46" s="72" t="s">
        <v>84</v>
      </c>
      <c r="C46" s="73"/>
      <c r="D46" s="74"/>
      <c r="E46" s="72"/>
      <c r="F46" s="76" t="s">
        <v>39</v>
      </c>
      <c r="G46" s="118"/>
      <c r="H46" s="119"/>
      <c r="I46" s="76" t="s">
        <v>39</v>
      </c>
      <c r="J46" s="109"/>
      <c r="K46" s="109"/>
      <c r="L46" s="109"/>
      <c r="M46" s="109"/>
      <c r="N46" s="109"/>
      <c r="O46" s="109"/>
      <c r="P46" s="109"/>
      <c r="Q46" s="109"/>
      <c r="R46" s="109">
        <f t="shared" si="0"/>
        <v>0</v>
      </c>
      <c r="S46" s="109"/>
      <c r="T46" s="109">
        <v>1</v>
      </c>
      <c r="U46" s="109"/>
      <c r="V46" s="79">
        <v>1</v>
      </c>
      <c r="W46" s="79">
        <v>1</v>
      </c>
      <c r="X46" s="109">
        <f t="shared" si="1"/>
        <v>0</v>
      </c>
      <c r="Y46" s="109"/>
      <c r="Z46" s="79"/>
      <c r="AA46" s="94"/>
      <c r="AC46" s="3">
        <f t="shared" si="2"/>
        <v>73.5</v>
      </c>
    </row>
    <row r="47" spans="1:29" x14ac:dyDescent="0.4">
      <c r="A47" s="116" t="s">
        <v>148</v>
      </c>
      <c r="B47" s="72" t="s">
        <v>82</v>
      </c>
      <c r="C47" s="73"/>
      <c r="D47" s="74"/>
      <c r="E47" s="72"/>
      <c r="F47" s="75" t="s">
        <v>39</v>
      </c>
      <c r="G47" s="118"/>
      <c r="H47" s="119"/>
      <c r="I47" s="75" t="s">
        <v>39</v>
      </c>
      <c r="J47" s="109"/>
      <c r="K47" s="109"/>
      <c r="L47" s="109"/>
      <c r="M47" s="109"/>
      <c r="N47" s="109"/>
      <c r="O47" s="109"/>
      <c r="P47" s="109"/>
      <c r="Q47" s="109"/>
      <c r="R47" s="109">
        <f t="shared" si="0"/>
        <v>0</v>
      </c>
      <c r="S47" s="109"/>
      <c r="T47" s="109">
        <v>1</v>
      </c>
      <c r="U47" s="109"/>
      <c r="V47" s="79">
        <v>1</v>
      </c>
      <c r="W47" s="79">
        <v>1</v>
      </c>
      <c r="X47" s="109">
        <f t="shared" si="1"/>
        <v>0</v>
      </c>
      <c r="Y47" s="109"/>
      <c r="Z47" s="79"/>
      <c r="AA47" s="94"/>
      <c r="AC47" s="3">
        <f t="shared" si="2"/>
        <v>73.5</v>
      </c>
    </row>
    <row r="48" spans="1:29" x14ac:dyDescent="0.4">
      <c r="A48" s="117"/>
      <c r="B48" s="72" t="s">
        <v>83</v>
      </c>
      <c r="C48" s="73"/>
      <c r="D48" s="74"/>
      <c r="E48" s="72"/>
      <c r="F48" s="75" t="s">
        <v>39</v>
      </c>
      <c r="G48" s="118"/>
      <c r="H48" s="119"/>
      <c r="I48" s="75" t="s">
        <v>39</v>
      </c>
      <c r="J48" s="109"/>
      <c r="K48" s="109"/>
      <c r="L48" s="109"/>
      <c r="M48" s="109"/>
      <c r="N48" s="109"/>
      <c r="O48" s="109"/>
      <c r="P48" s="109"/>
      <c r="Q48" s="109"/>
      <c r="R48" s="109">
        <f t="shared" si="0"/>
        <v>0</v>
      </c>
      <c r="S48" s="109"/>
      <c r="T48" s="109">
        <v>1</v>
      </c>
      <c r="U48" s="109"/>
      <c r="V48" s="79">
        <v>1</v>
      </c>
      <c r="W48" s="79">
        <v>1</v>
      </c>
      <c r="X48" s="109">
        <f t="shared" si="1"/>
        <v>0</v>
      </c>
      <c r="Y48" s="109"/>
      <c r="Z48" s="79"/>
      <c r="AA48" s="94"/>
      <c r="AC48" s="3">
        <f t="shared" si="2"/>
        <v>73.5</v>
      </c>
    </row>
    <row r="49" spans="1:29" x14ac:dyDescent="0.4">
      <c r="A49" s="117"/>
      <c r="B49" s="72" t="s">
        <v>84</v>
      </c>
      <c r="C49" s="73"/>
      <c r="D49" s="74"/>
      <c r="E49" s="72"/>
      <c r="F49" s="76" t="s">
        <v>39</v>
      </c>
      <c r="G49" s="118"/>
      <c r="H49" s="119"/>
      <c r="I49" s="76" t="s">
        <v>39</v>
      </c>
      <c r="J49" s="109"/>
      <c r="K49" s="109"/>
      <c r="L49" s="109"/>
      <c r="M49" s="109"/>
      <c r="N49" s="109"/>
      <c r="O49" s="109"/>
      <c r="P49" s="109"/>
      <c r="Q49" s="109"/>
      <c r="R49" s="109">
        <f t="shared" si="0"/>
        <v>0</v>
      </c>
      <c r="S49" s="109"/>
      <c r="T49" s="109">
        <v>1</v>
      </c>
      <c r="U49" s="109"/>
      <c r="V49" s="79">
        <v>1</v>
      </c>
      <c r="W49" s="79">
        <v>1</v>
      </c>
      <c r="X49" s="109">
        <f t="shared" si="1"/>
        <v>0</v>
      </c>
      <c r="Y49" s="109"/>
      <c r="Z49" s="79"/>
      <c r="AA49" s="94"/>
      <c r="AC49" s="3">
        <f t="shared" si="2"/>
        <v>73.5</v>
      </c>
    </row>
    <row r="50" spans="1:29" x14ac:dyDescent="0.4">
      <c r="A50" s="116" t="s">
        <v>149</v>
      </c>
      <c r="B50" s="72" t="s">
        <v>82</v>
      </c>
      <c r="C50" s="73"/>
      <c r="D50" s="74"/>
      <c r="E50" s="72"/>
      <c r="F50" s="75" t="s">
        <v>39</v>
      </c>
      <c r="G50" s="118"/>
      <c r="H50" s="119"/>
      <c r="I50" s="75" t="s">
        <v>39</v>
      </c>
      <c r="J50" s="109"/>
      <c r="K50" s="109"/>
      <c r="L50" s="109"/>
      <c r="M50" s="109"/>
      <c r="N50" s="109"/>
      <c r="O50" s="109"/>
      <c r="P50" s="109"/>
      <c r="Q50" s="109"/>
      <c r="R50" s="109">
        <f t="shared" si="0"/>
        <v>0</v>
      </c>
      <c r="S50" s="109"/>
      <c r="T50" s="109">
        <v>1</v>
      </c>
      <c r="U50" s="109"/>
      <c r="V50" s="79">
        <v>1</v>
      </c>
      <c r="W50" s="79">
        <v>1</v>
      </c>
      <c r="X50" s="109">
        <f t="shared" si="1"/>
        <v>0</v>
      </c>
      <c r="Y50" s="109"/>
      <c r="Z50" s="79"/>
      <c r="AA50" s="94"/>
      <c r="AC50" s="3">
        <f t="shared" si="2"/>
        <v>73.5</v>
      </c>
    </row>
    <row r="51" spans="1:29" x14ac:dyDescent="0.4">
      <c r="A51" s="117"/>
      <c r="B51" s="72" t="s">
        <v>83</v>
      </c>
      <c r="C51" s="73"/>
      <c r="D51" s="74"/>
      <c r="E51" s="72"/>
      <c r="F51" s="75" t="s">
        <v>39</v>
      </c>
      <c r="G51" s="118"/>
      <c r="H51" s="119"/>
      <c r="I51" s="75" t="s">
        <v>39</v>
      </c>
      <c r="J51" s="109"/>
      <c r="K51" s="109"/>
      <c r="L51" s="109"/>
      <c r="M51" s="109"/>
      <c r="N51" s="109"/>
      <c r="O51" s="109"/>
      <c r="P51" s="109"/>
      <c r="Q51" s="109"/>
      <c r="R51" s="109">
        <f t="shared" si="0"/>
        <v>0</v>
      </c>
      <c r="S51" s="109"/>
      <c r="T51" s="109">
        <v>1</v>
      </c>
      <c r="U51" s="109"/>
      <c r="V51" s="79">
        <v>1</v>
      </c>
      <c r="W51" s="79">
        <v>1</v>
      </c>
      <c r="X51" s="109">
        <f t="shared" si="1"/>
        <v>0</v>
      </c>
      <c r="Y51" s="109"/>
      <c r="Z51" s="79"/>
      <c r="AA51" s="94"/>
      <c r="AC51" s="3">
        <f t="shared" si="2"/>
        <v>73.5</v>
      </c>
    </row>
    <row r="52" spans="1:29" x14ac:dyDescent="0.4">
      <c r="A52" s="117"/>
      <c r="B52" s="72" t="s">
        <v>84</v>
      </c>
      <c r="C52" s="73"/>
      <c r="D52" s="74"/>
      <c r="E52" s="72"/>
      <c r="F52" s="76" t="s">
        <v>39</v>
      </c>
      <c r="G52" s="118"/>
      <c r="H52" s="119"/>
      <c r="I52" s="76" t="s">
        <v>39</v>
      </c>
      <c r="J52" s="109"/>
      <c r="K52" s="109"/>
      <c r="L52" s="109"/>
      <c r="M52" s="109"/>
      <c r="N52" s="109"/>
      <c r="O52" s="109"/>
      <c r="P52" s="109"/>
      <c r="Q52" s="109"/>
      <c r="R52" s="109">
        <f t="shared" si="0"/>
        <v>0</v>
      </c>
      <c r="S52" s="109"/>
      <c r="T52" s="109">
        <v>1</v>
      </c>
      <c r="U52" s="109"/>
      <c r="V52" s="79">
        <v>1</v>
      </c>
      <c r="W52" s="79">
        <v>1</v>
      </c>
      <c r="X52" s="109">
        <f t="shared" si="1"/>
        <v>0</v>
      </c>
      <c r="Y52" s="109"/>
      <c r="Z52" s="79"/>
      <c r="AA52" s="94"/>
      <c r="AC52" s="3">
        <f t="shared" si="2"/>
        <v>73.5</v>
      </c>
    </row>
    <row r="53" spans="1:29" x14ac:dyDescent="0.4">
      <c r="A53" s="116" t="s">
        <v>150</v>
      </c>
      <c r="B53" s="72" t="s">
        <v>82</v>
      </c>
      <c r="C53" s="73"/>
      <c r="D53" s="74"/>
      <c r="E53" s="72"/>
      <c r="F53" s="75" t="s">
        <v>39</v>
      </c>
      <c r="G53" s="118"/>
      <c r="H53" s="119"/>
      <c r="I53" s="75" t="s">
        <v>39</v>
      </c>
      <c r="J53" s="109"/>
      <c r="K53" s="109"/>
      <c r="L53" s="109"/>
      <c r="M53" s="109"/>
      <c r="N53" s="109"/>
      <c r="O53" s="109"/>
      <c r="P53" s="109"/>
      <c r="Q53" s="109"/>
      <c r="R53" s="109">
        <f t="shared" si="0"/>
        <v>0</v>
      </c>
      <c r="S53" s="109"/>
      <c r="T53" s="109">
        <v>1</v>
      </c>
      <c r="U53" s="109"/>
      <c r="V53" s="79">
        <v>1</v>
      </c>
      <c r="W53" s="79">
        <v>1</v>
      </c>
      <c r="X53" s="109">
        <f t="shared" si="1"/>
        <v>0</v>
      </c>
      <c r="Y53" s="109"/>
      <c r="Z53" s="79"/>
      <c r="AA53" s="94"/>
      <c r="AC53" s="3">
        <f t="shared" si="2"/>
        <v>73.5</v>
      </c>
    </row>
    <row r="54" spans="1:29" x14ac:dyDescent="0.4">
      <c r="A54" s="117"/>
      <c r="B54" s="72" t="s">
        <v>83</v>
      </c>
      <c r="C54" s="73"/>
      <c r="D54" s="74"/>
      <c r="E54" s="72"/>
      <c r="F54" s="75" t="s">
        <v>39</v>
      </c>
      <c r="G54" s="118"/>
      <c r="H54" s="119"/>
      <c r="I54" s="75" t="s">
        <v>39</v>
      </c>
      <c r="J54" s="109"/>
      <c r="K54" s="109"/>
      <c r="L54" s="109"/>
      <c r="M54" s="109"/>
      <c r="N54" s="109"/>
      <c r="O54" s="109"/>
      <c r="P54" s="109"/>
      <c r="Q54" s="109"/>
      <c r="R54" s="109">
        <f t="shared" si="0"/>
        <v>0</v>
      </c>
      <c r="S54" s="109"/>
      <c r="T54" s="109">
        <v>1</v>
      </c>
      <c r="U54" s="109"/>
      <c r="V54" s="79">
        <v>1</v>
      </c>
      <c r="W54" s="79">
        <v>1</v>
      </c>
      <c r="X54" s="109">
        <f t="shared" si="1"/>
        <v>0</v>
      </c>
      <c r="Y54" s="109"/>
      <c r="Z54" s="79"/>
      <c r="AA54" s="94"/>
      <c r="AC54" s="3">
        <f t="shared" si="2"/>
        <v>73.5</v>
      </c>
    </row>
    <row r="55" spans="1:29" x14ac:dyDescent="0.4">
      <c r="A55" s="117"/>
      <c r="B55" s="72" t="s">
        <v>84</v>
      </c>
      <c r="C55" s="73"/>
      <c r="D55" s="74"/>
      <c r="E55" s="72"/>
      <c r="F55" s="76" t="s">
        <v>39</v>
      </c>
      <c r="G55" s="118"/>
      <c r="H55" s="119"/>
      <c r="I55" s="76" t="s">
        <v>39</v>
      </c>
      <c r="J55" s="109"/>
      <c r="K55" s="109"/>
      <c r="L55" s="109"/>
      <c r="M55" s="109"/>
      <c r="N55" s="109"/>
      <c r="O55" s="109"/>
      <c r="P55" s="109"/>
      <c r="Q55" s="109"/>
      <c r="R55" s="109">
        <f t="shared" si="0"/>
        <v>0</v>
      </c>
      <c r="S55" s="109"/>
      <c r="T55" s="109">
        <v>1</v>
      </c>
      <c r="U55" s="109"/>
      <c r="V55" s="79">
        <v>1</v>
      </c>
      <c r="W55" s="79">
        <v>1</v>
      </c>
      <c r="X55" s="109">
        <f t="shared" si="1"/>
        <v>0</v>
      </c>
      <c r="Y55" s="109"/>
      <c r="Z55" s="79"/>
      <c r="AA55" s="94"/>
      <c r="AC55" s="3">
        <f t="shared" si="2"/>
        <v>73.5</v>
      </c>
    </row>
    <row r="56" spans="1:29" x14ac:dyDescent="0.4">
      <c r="A56" s="162" t="s">
        <v>118</v>
      </c>
      <c r="B56" s="60" t="s">
        <v>82</v>
      </c>
      <c r="C56" s="61"/>
      <c r="D56" s="43" t="s">
        <v>36</v>
      </c>
      <c r="E56" s="60"/>
      <c r="F56" s="32" t="s">
        <v>39</v>
      </c>
      <c r="G56" s="99"/>
      <c r="H56" s="100"/>
      <c r="I56" s="35" t="s">
        <v>39</v>
      </c>
      <c r="J56" s="217" t="s">
        <v>86</v>
      </c>
      <c r="K56" s="218"/>
      <c r="L56" s="109"/>
      <c r="M56" s="109"/>
      <c r="N56" s="109"/>
      <c r="O56" s="109"/>
      <c r="P56" s="109"/>
      <c r="Q56" s="109"/>
      <c r="R56" s="109"/>
      <c r="S56" s="109"/>
      <c r="T56" s="109"/>
      <c r="U56" s="109"/>
      <c r="V56" s="109"/>
      <c r="W56" s="109"/>
      <c r="X56" s="109"/>
      <c r="Y56" s="109"/>
      <c r="Z56" s="109"/>
      <c r="AA56" s="109"/>
    </row>
    <row r="57" spans="1:29" x14ac:dyDescent="0.4">
      <c r="A57" s="163"/>
      <c r="B57" s="10" t="s">
        <v>83</v>
      </c>
      <c r="C57" s="11"/>
      <c r="D57" s="44" t="s">
        <v>36</v>
      </c>
      <c r="E57" s="10"/>
      <c r="F57" s="33" t="s">
        <v>39</v>
      </c>
      <c r="G57" s="102"/>
      <c r="H57" s="103"/>
      <c r="I57" s="38" t="s">
        <v>39</v>
      </c>
      <c r="J57" s="217"/>
      <c r="K57" s="218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09"/>
      <c r="Z57" s="109"/>
      <c r="AA57" s="109"/>
    </row>
    <row r="58" spans="1:29" x14ac:dyDescent="0.4">
      <c r="A58" s="164"/>
      <c r="B58" s="12" t="s">
        <v>84</v>
      </c>
      <c r="C58" s="13"/>
      <c r="D58" s="45" t="s">
        <v>36</v>
      </c>
      <c r="E58" s="12"/>
      <c r="F58" s="34" t="s">
        <v>39</v>
      </c>
      <c r="G58" s="201"/>
      <c r="H58" s="106"/>
      <c r="I58" s="36" t="s">
        <v>39</v>
      </c>
      <c r="J58" s="217"/>
      <c r="K58" s="218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09"/>
      <c r="Z58" s="109"/>
      <c r="AA58" s="109"/>
    </row>
    <row r="59" spans="1:29" x14ac:dyDescent="0.4">
      <c r="A59" s="159" t="s">
        <v>119</v>
      </c>
      <c r="B59" s="60" t="s">
        <v>82</v>
      </c>
      <c r="C59" s="61"/>
      <c r="D59" s="43" t="s">
        <v>36</v>
      </c>
      <c r="E59" s="60"/>
      <c r="F59" s="32" t="s">
        <v>39</v>
      </c>
      <c r="G59" s="99"/>
      <c r="H59" s="100"/>
      <c r="I59" s="35" t="s">
        <v>39</v>
      </c>
      <c r="J59" s="217"/>
      <c r="K59" s="218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  <c r="Z59" s="109"/>
      <c r="AA59" s="109"/>
    </row>
    <row r="60" spans="1:29" x14ac:dyDescent="0.4">
      <c r="A60" s="160"/>
      <c r="B60" s="10" t="s">
        <v>83</v>
      </c>
      <c r="C60" s="11"/>
      <c r="D60" s="44" t="s">
        <v>36</v>
      </c>
      <c r="E60" s="10"/>
      <c r="F60" s="33" t="s">
        <v>39</v>
      </c>
      <c r="G60" s="102"/>
      <c r="H60" s="103"/>
      <c r="I60" s="38" t="s">
        <v>39</v>
      </c>
      <c r="J60" s="217"/>
      <c r="K60" s="218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  <c r="W60" s="109"/>
      <c r="X60" s="109"/>
      <c r="Y60" s="109"/>
      <c r="Z60" s="109"/>
      <c r="AA60" s="109"/>
    </row>
    <row r="61" spans="1:29" x14ac:dyDescent="0.4">
      <c r="A61" s="161"/>
      <c r="B61" s="12" t="s">
        <v>84</v>
      </c>
      <c r="C61" s="13"/>
      <c r="D61" s="45" t="s">
        <v>36</v>
      </c>
      <c r="E61" s="12"/>
      <c r="F61" s="34" t="s">
        <v>39</v>
      </c>
      <c r="G61" s="201"/>
      <c r="H61" s="106"/>
      <c r="I61" s="36" t="s">
        <v>39</v>
      </c>
      <c r="J61" s="219"/>
      <c r="K61" s="220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</row>
    <row r="62" spans="1:29" x14ac:dyDescent="0.4">
      <c r="A62" s="205" t="s">
        <v>85</v>
      </c>
      <c r="B62" s="60" t="s">
        <v>82</v>
      </c>
      <c r="C62" s="61"/>
      <c r="D62" s="43" t="s">
        <v>36</v>
      </c>
      <c r="E62" s="60"/>
      <c r="F62" s="32" t="s">
        <v>39</v>
      </c>
      <c r="G62" s="99"/>
      <c r="H62" s="100"/>
      <c r="I62" s="35" t="s">
        <v>39</v>
      </c>
      <c r="J62" s="175" t="s">
        <v>48</v>
      </c>
      <c r="K62" s="99"/>
      <c r="L62" s="103"/>
      <c r="M62" s="103"/>
      <c r="N62" s="103"/>
      <c r="O62" s="103"/>
      <c r="P62" s="103"/>
      <c r="Q62" s="103"/>
      <c r="R62" s="103"/>
      <c r="S62" s="104"/>
      <c r="T62" s="102"/>
      <c r="U62" s="103"/>
      <c r="V62" s="104"/>
      <c r="W62" s="108"/>
      <c r="X62" s="108"/>
      <c r="Y62" s="108"/>
      <c r="Z62" s="108"/>
      <c r="AA62" s="108"/>
    </row>
    <row r="63" spans="1:29" x14ac:dyDescent="0.4">
      <c r="A63" s="206"/>
      <c r="B63" s="10" t="s">
        <v>83</v>
      </c>
      <c r="C63" s="11"/>
      <c r="D63" s="44" t="s">
        <v>36</v>
      </c>
      <c r="E63" s="10"/>
      <c r="F63" s="33" t="s">
        <v>39</v>
      </c>
      <c r="G63" s="102"/>
      <c r="H63" s="103"/>
      <c r="I63" s="38" t="s">
        <v>39</v>
      </c>
      <c r="J63" s="176"/>
      <c r="K63" s="102"/>
      <c r="L63" s="103"/>
      <c r="M63" s="103"/>
      <c r="N63" s="103"/>
      <c r="O63" s="103"/>
      <c r="P63" s="103"/>
      <c r="Q63" s="103"/>
      <c r="R63" s="103"/>
      <c r="S63" s="104"/>
      <c r="T63" s="102"/>
      <c r="U63" s="103"/>
      <c r="V63" s="104"/>
      <c r="W63" s="108"/>
      <c r="X63" s="108"/>
      <c r="Y63" s="108"/>
      <c r="Z63" s="108"/>
      <c r="AA63" s="108"/>
    </row>
    <row r="64" spans="1:29" x14ac:dyDescent="0.4">
      <c r="A64" s="207"/>
      <c r="B64" s="12" t="s">
        <v>84</v>
      </c>
      <c r="C64" s="13"/>
      <c r="D64" s="45" t="s">
        <v>36</v>
      </c>
      <c r="E64" s="12"/>
      <c r="F64" s="34" t="s">
        <v>39</v>
      </c>
      <c r="G64" s="201"/>
      <c r="H64" s="106"/>
      <c r="I64" s="36" t="s">
        <v>39</v>
      </c>
      <c r="J64" s="177"/>
      <c r="K64" s="105"/>
      <c r="L64" s="106"/>
      <c r="M64" s="106"/>
      <c r="N64" s="106"/>
      <c r="O64" s="106"/>
      <c r="P64" s="106"/>
      <c r="Q64" s="106"/>
      <c r="R64" s="106"/>
      <c r="S64" s="107"/>
      <c r="T64" s="105"/>
      <c r="U64" s="106"/>
      <c r="V64" s="107"/>
      <c r="W64" s="108"/>
      <c r="X64" s="108"/>
      <c r="Y64" s="108"/>
      <c r="Z64" s="108"/>
      <c r="AA64" s="108"/>
    </row>
    <row r="65" spans="1:27" x14ac:dyDescent="0.4">
      <c r="A65" s="148" t="s">
        <v>87</v>
      </c>
      <c r="B65" s="149"/>
      <c r="C65" s="149"/>
      <c r="D65" s="150"/>
      <c r="E65" s="120"/>
      <c r="F65" s="111"/>
      <c r="G65" s="111"/>
      <c r="H65" s="111"/>
      <c r="I65" s="37" t="s">
        <v>39</v>
      </c>
      <c r="J65" s="141" t="s">
        <v>123</v>
      </c>
      <c r="K65" s="141"/>
      <c r="L65" s="141"/>
      <c r="M65" s="141"/>
      <c r="N65" s="141"/>
      <c r="O65" s="120"/>
      <c r="P65" s="111"/>
      <c r="Q65" s="111"/>
      <c r="R65" s="111"/>
      <c r="S65" s="111"/>
      <c r="T65" s="54" t="s">
        <v>39</v>
      </c>
      <c r="U65" s="145" t="s">
        <v>134</v>
      </c>
      <c r="V65" s="92" t="s">
        <v>34</v>
      </c>
      <c r="W65" s="108" t="s">
        <v>47</v>
      </c>
      <c r="X65" s="108"/>
      <c r="Y65" s="108" t="s">
        <v>49</v>
      </c>
      <c r="Z65" s="108"/>
      <c r="AA65" s="82">
        <v>1.2</v>
      </c>
    </row>
    <row r="66" spans="1:27" x14ac:dyDescent="0.4">
      <c r="A66" s="148" t="s">
        <v>88</v>
      </c>
      <c r="B66" s="149"/>
      <c r="C66" s="149"/>
      <c r="D66" s="150"/>
      <c r="E66" s="110"/>
      <c r="F66" s="111"/>
      <c r="G66" s="111"/>
      <c r="H66" s="111"/>
      <c r="I66" s="37" t="s">
        <v>39</v>
      </c>
      <c r="J66" s="141" t="s">
        <v>124</v>
      </c>
      <c r="K66" s="141"/>
      <c r="L66" s="141"/>
      <c r="M66" s="141"/>
      <c r="N66" s="141"/>
      <c r="O66" s="110">
        <f>E72-E73</f>
        <v>0</v>
      </c>
      <c r="P66" s="111"/>
      <c r="Q66" s="111"/>
      <c r="R66" s="111"/>
      <c r="S66" s="111"/>
      <c r="T66" s="54" t="s">
        <v>39</v>
      </c>
      <c r="U66" s="146"/>
      <c r="V66" s="29"/>
      <c r="W66" s="108"/>
      <c r="X66" s="108"/>
      <c r="Y66" s="108"/>
      <c r="Z66" s="108"/>
      <c r="AA66" s="83"/>
    </row>
    <row r="67" spans="1:27" x14ac:dyDescent="0.4">
      <c r="A67" s="148" t="s">
        <v>151</v>
      </c>
      <c r="B67" s="149"/>
      <c r="C67" s="149"/>
      <c r="D67" s="150"/>
      <c r="E67" s="110"/>
      <c r="F67" s="214"/>
      <c r="G67" s="214"/>
      <c r="H67" s="214"/>
      <c r="I67" s="56" t="s">
        <v>39</v>
      </c>
      <c r="J67" s="141" t="s">
        <v>125</v>
      </c>
      <c r="K67" s="141"/>
      <c r="L67" s="141"/>
      <c r="M67" s="141"/>
      <c r="N67" s="141"/>
      <c r="O67" s="120"/>
      <c r="P67" s="111"/>
      <c r="Q67" s="111"/>
      <c r="R67" s="111"/>
      <c r="S67" s="111"/>
      <c r="T67" s="54" t="s">
        <v>39</v>
      </c>
      <c r="U67" s="146"/>
      <c r="V67" s="29"/>
      <c r="W67" s="108"/>
      <c r="X67" s="108"/>
      <c r="Y67" s="108"/>
      <c r="Z67" s="108"/>
      <c r="AA67" s="92"/>
    </row>
    <row r="68" spans="1:27" x14ac:dyDescent="0.4">
      <c r="A68" s="148" t="s">
        <v>152</v>
      </c>
      <c r="B68" s="149"/>
      <c r="C68" s="149"/>
      <c r="D68" s="150"/>
      <c r="E68" s="208"/>
      <c r="F68" s="209"/>
      <c r="G68" s="209"/>
      <c r="H68" s="209"/>
      <c r="I68" s="37" t="s">
        <v>39</v>
      </c>
      <c r="J68" s="141" t="s">
        <v>126</v>
      </c>
      <c r="K68" s="141"/>
      <c r="L68" s="141"/>
      <c r="M68" s="141"/>
      <c r="N68" s="141"/>
      <c r="O68" s="120"/>
      <c r="P68" s="111"/>
      <c r="Q68" s="111"/>
      <c r="R68" s="111"/>
      <c r="S68" s="111"/>
      <c r="T68" s="54" t="s">
        <v>39</v>
      </c>
      <c r="U68" s="146"/>
      <c r="V68" s="29"/>
      <c r="W68" s="108"/>
      <c r="X68" s="108"/>
      <c r="Y68" s="108"/>
      <c r="Z68" s="108"/>
      <c r="AA68" s="92"/>
    </row>
    <row r="69" spans="1:27" x14ac:dyDescent="0.4">
      <c r="A69" s="148" t="s">
        <v>89</v>
      </c>
      <c r="B69" s="149"/>
      <c r="C69" s="149"/>
      <c r="D69" s="150"/>
      <c r="E69" s="210"/>
      <c r="F69" s="211"/>
      <c r="G69" s="211"/>
      <c r="H69" s="211"/>
      <c r="I69" s="37" t="s">
        <v>39</v>
      </c>
      <c r="J69" s="141" t="s">
        <v>127</v>
      </c>
      <c r="K69" s="141"/>
      <c r="L69" s="141"/>
      <c r="M69" s="141"/>
      <c r="N69" s="141"/>
      <c r="O69" s="120"/>
      <c r="P69" s="111"/>
      <c r="Q69" s="111"/>
      <c r="R69" s="111"/>
      <c r="S69" s="111"/>
      <c r="T69" s="54" t="s">
        <v>39</v>
      </c>
      <c r="U69" s="146"/>
      <c r="V69" s="29"/>
      <c r="W69" s="108"/>
      <c r="X69" s="108"/>
      <c r="Y69" s="108"/>
      <c r="Z69" s="108"/>
      <c r="AA69" s="92"/>
    </row>
    <row r="70" spans="1:27" x14ac:dyDescent="0.4">
      <c r="A70" s="148" t="s">
        <v>139</v>
      </c>
      <c r="B70" s="149"/>
      <c r="C70" s="149"/>
      <c r="D70" s="150"/>
      <c r="E70" s="23">
        <f>SUM(E14:E42)</f>
        <v>0</v>
      </c>
      <c r="F70" s="37" t="s">
        <v>39</v>
      </c>
      <c r="G70" s="173">
        <f>SUM(G20:H42)</f>
        <v>0</v>
      </c>
      <c r="H70" s="174"/>
      <c r="I70" s="37" t="s">
        <v>39</v>
      </c>
      <c r="J70" s="142" t="s">
        <v>128</v>
      </c>
      <c r="K70" s="142"/>
      <c r="L70" s="142"/>
      <c r="M70" s="142"/>
      <c r="N70" s="142"/>
      <c r="O70" s="110">
        <f>E69</f>
        <v>0</v>
      </c>
      <c r="P70" s="111"/>
      <c r="Q70" s="111"/>
      <c r="R70" s="111"/>
      <c r="S70" s="111"/>
      <c r="T70" s="54" t="s">
        <v>39</v>
      </c>
      <c r="U70" s="146"/>
      <c r="V70" s="29"/>
      <c r="W70" s="108"/>
      <c r="X70" s="108"/>
      <c r="Y70" s="108"/>
      <c r="Z70" s="108"/>
      <c r="AA70" s="92"/>
    </row>
    <row r="71" spans="1:27" x14ac:dyDescent="0.4">
      <c r="A71" s="148" t="s">
        <v>140</v>
      </c>
      <c r="B71" s="149"/>
      <c r="C71" s="149"/>
      <c r="D71" s="150"/>
      <c r="E71" s="4"/>
      <c r="F71" s="31" t="s">
        <v>43</v>
      </c>
      <c r="G71" s="210">
        <f>ROUND(G70*E71/100,0)</f>
        <v>0</v>
      </c>
      <c r="H71" s="211"/>
      <c r="I71" s="37" t="s">
        <v>39</v>
      </c>
      <c r="J71" s="141" t="s">
        <v>129</v>
      </c>
      <c r="K71" s="141"/>
      <c r="L71" s="141"/>
      <c r="M71" s="141"/>
      <c r="N71" s="141"/>
      <c r="O71" s="120"/>
      <c r="P71" s="111"/>
      <c r="Q71" s="111"/>
      <c r="R71" s="111"/>
      <c r="S71" s="111"/>
      <c r="T71" s="54" t="s">
        <v>39</v>
      </c>
      <c r="U71" s="146"/>
      <c r="V71" s="29"/>
      <c r="W71" s="108"/>
      <c r="X71" s="108"/>
      <c r="Y71" s="108"/>
      <c r="Z71" s="108"/>
      <c r="AA71" s="92" t="s">
        <v>50</v>
      </c>
    </row>
    <row r="72" spans="1:27" x14ac:dyDescent="0.4">
      <c r="A72" s="148" t="s">
        <v>120</v>
      </c>
      <c r="B72" s="149"/>
      <c r="C72" s="149"/>
      <c r="D72" s="150"/>
      <c r="E72" s="110">
        <f>E70+G70+G71</f>
        <v>0</v>
      </c>
      <c r="F72" s="214"/>
      <c r="G72" s="214"/>
      <c r="H72" s="214"/>
      <c r="I72" s="37" t="s">
        <v>39</v>
      </c>
      <c r="J72" s="141" t="s">
        <v>130</v>
      </c>
      <c r="K72" s="141"/>
      <c r="L72" s="141"/>
      <c r="M72" s="141"/>
      <c r="N72" s="141"/>
      <c r="O72" s="120"/>
      <c r="P72" s="111"/>
      <c r="Q72" s="111"/>
      <c r="R72" s="111"/>
      <c r="S72" s="111"/>
      <c r="T72" s="54" t="s">
        <v>39</v>
      </c>
      <c r="U72" s="146"/>
      <c r="V72" s="29"/>
      <c r="W72" s="108"/>
      <c r="X72" s="108"/>
      <c r="Y72" s="108"/>
      <c r="Z72" s="108"/>
      <c r="AA72" s="92" t="s">
        <v>51</v>
      </c>
    </row>
    <row r="73" spans="1:27" x14ac:dyDescent="0.4">
      <c r="A73" s="151" t="s">
        <v>121</v>
      </c>
      <c r="B73" s="151"/>
      <c r="C73" s="151"/>
      <c r="D73" s="151"/>
      <c r="E73" s="212">
        <f>ROUNDDOWN(E72*0.4,-2)</f>
        <v>0</v>
      </c>
      <c r="F73" s="213"/>
      <c r="G73" s="213"/>
      <c r="H73" s="213"/>
      <c r="I73" s="35" t="s">
        <v>39</v>
      </c>
      <c r="J73" s="141" t="s">
        <v>131</v>
      </c>
      <c r="K73" s="141"/>
      <c r="L73" s="141"/>
      <c r="M73" s="141"/>
      <c r="N73" s="141"/>
      <c r="O73" s="120"/>
      <c r="P73" s="111"/>
      <c r="Q73" s="111"/>
      <c r="R73" s="111"/>
      <c r="S73" s="111"/>
      <c r="T73" s="54" t="s">
        <v>39</v>
      </c>
      <c r="U73" s="146"/>
      <c r="V73" s="29"/>
      <c r="W73" s="108"/>
      <c r="X73" s="108"/>
      <c r="Y73" s="108"/>
      <c r="Z73" s="108"/>
      <c r="AA73" s="92" t="s">
        <v>52</v>
      </c>
    </row>
    <row r="74" spans="1:27" x14ac:dyDescent="0.4">
      <c r="A74" s="151" t="s">
        <v>122</v>
      </c>
      <c r="B74" s="151"/>
      <c r="C74" s="151"/>
      <c r="D74" s="151"/>
      <c r="E74" s="215"/>
      <c r="F74" s="216"/>
      <c r="G74" s="216"/>
      <c r="H74" s="216"/>
      <c r="I74" s="35" t="s">
        <v>39</v>
      </c>
      <c r="J74" s="141" t="s">
        <v>132</v>
      </c>
      <c r="K74" s="141"/>
      <c r="L74" s="141"/>
      <c r="M74" s="141"/>
      <c r="N74" s="141"/>
      <c r="O74" s="120"/>
      <c r="P74" s="111"/>
      <c r="Q74" s="111"/>
      <c r="R74" s="111"/>
      <c r="S74" s="111"/>
      <c r="T74" s="54" t="s">
        <v>39</v>
      </c>
      <c r="U74" s="146"/>
      <c r="V74" s="29"/>
      <c r="W74" s="108"/>
      <c r="X74" s="108"/>
      <c r="Y74" s="108"/>
      <c r="Z74" s="108"/>
      <c r="AA74" s="92" t="s">
        <v>53</v>
      </c>
    </row>
    <row r="75" spans="1:27" x14ac:dyDescent="0.4">
      <c r="A75" s="29" t="s">
        <v>32</v>
      </c>
      <c r="B75" s="108"/>
      <c r="C75" s="108"/>
      <c r="D75" s="108"/>
      <c r="E75" s="81" t="s">
        <v>44</v>
      </c>
      <c r="F75" s="120"/>
      <c r="G75" s="111"/>
      <c r="H75" s="111"/>
      <c r="I75" s="121"/>
      <c r="J75" s="141" t="s">
        <v>133</v>
      </c>
      <c r="K75" s="141"/>
      <c r="L75" s="141"/>
      <c r="M75" s="141"/>
      <c r="N75" s="141"/>
      <c r="O75" s="120"/>
      <c r="P75" s="111"/>
      <c r="Q75" s="111"/>
      <c r="R75" s="111"/>
      <c r="S75" s="111"/>
      <c r="T75" s="28" t="s">
        <v>39</v>
      </c>
      <c r="U75" s="147"/>
      <c r="V75" s="108" t="s">
        <v>137</v>
      </c>
      <c r="W75" s="108"/>
      <c r="X75" s="108"/>
      <c r="Y75" s="108"/>
      <c r="Z75" s="108"/>
      <c r="AA75" s="92"/>
    </row>
    <row r="76" spans="1:27" ht="17.399999999999999" x14ac:dyDescent="0.4">
      <c r="J76" s="55" t="s">
        <v>96</v>
      </c>
      <c r="V76" s="143" t="s">
        <v>138</v>
      </c>
      <c r="W76" s="144"/>
      <c r="X76" s="144"/>
      <c r="Y76" s="144"/>
      <c r="Z76" s="144"/>
      <c r="AA76" s="144"/>
    </row>
  </sheetData>
  <mergeCells count="462">
    <mergeCell ref="V76:AA76"/>
    <mergeCell ref="B75:D75"/>
    <mergeCell ref="F75:I75"/>
    <mergeCell ref="J75:N75"/>
    <mergeCell ref="O75:S75"/>
    <mergeCell ref="V75:X75"/>
    <mergeCell ref="Y75:Z75"/>
    <mergeCell ref="A74:D74"/>
    <mergeCell ref="E74:H74"/>
    <mergeCell ref="J74:N74"/>
    <mergeCell ref="O74:S74"/>
    <mergeCell ref="W74:X74"/>
    <mergeCell ref="Y74:Z74"/>
    <mergeCell ref="A73:D73"/>
    <mergeCell ref="E73:H73"/>
    <mergeCell ref="J73:N73"/>
    <mergeCell ref="O73:S73"/>
    <mergeCell ref="W73:X73"/>
    <mergeCell ref="Y73:Z73"/>
    <mergeCell ref="A72:D72"/>
    <mergeCell ref="E72:H72"/>
    <mergeCell ref="J72:N72"/>
    <mergeCell ref="O72:S72"/>
    <mergeCell ref="W72:X72"/>
    <mergeCell ref="Y72:Z72"/>
    <mergeCell ref="A71:D71"/>
    <mergeCell ref="G71:H71"/>
    <mergeCell ref="J71:N71"/>
    <mergeCell ref="O71:S71"/>
    <mergeCell ref="W71:X71"/>
    <mergeCell ref="Y71:Z71"/>
    <mergeCell ref="A70:D70"/>
    <mergeCell ref="G70:H70"/>
    <mergeCell ref="J70:N70"/>
    <mergeCell ref="O70:S70"/>
    <mergeCell ref="W70:X70"/>
    <mergeCell ref="Y70:Z70"/>
    <mergeCell ref="A69:D69"/>
    <mergeCell ref="E69:H69"/>
    <mergeCell ref="J69:N69"/>
    <mergeCell ref="O69:S69"/>
    <mergeCell ref="W69:X69"/>
    <mergeCell ref="Y69:Z69"/>
    <mergeCell ref="A68:D68"/>
    <mergeCell ref="E68:H68"/>
    <mergeCell ref="J68:N68"/>
    <mergeCell ref="O68:S68"/>
    <mergeCell ref="W68:X68"/>
    <mergeCell ref="Y68:Z68"/>
    <mergeCell ref="A67:D67"/>
    <mergeCell ref="E67:H67"/>
    <mergeCell ref="J67:N67"/>
    <mergeCell ref="O67:S67"/>
    <mergeCell ref="W67:X67"/>
    <mergeCell ref="Y67:Z67"/>
    <mergeCell ref="A66:D66"/>
    <mergeCell ref="E66:H66"/>
    <mergeCell ref="J66:N66"/>
    <mergeCell ref="O66:S66"/>
    <mergeCell ref="W66:X66"/>
    <mergeCell ref="Y66:Z66"/>
    <mergeCell ref="W62:AA64"/>
    <mergeCell ref="G63:H63"/>
    <mergeCell ref="G64:H64"/>
    <mergeCell ref="A65:D65"/>
    <mergeCell ref="E65:H65"/>
    <mergeCell ref="J65:N65"/>
    <mergeCell ref="O65:S65"/>
    <mergeCell ref="U65:U75"/>
    <mergeCell ref="W65:X65"/>
    <mergeCell ref="Y65:Z65"/>
    <mergeCell ref="G61:H61"/>
    <mergeCell ref="A62:A64"/>
    <mergeCell ref="G62:H62"/>
    <mergeCell ref="J62:J64"/>
    <mergeCell ref="K62:S64"/>
    <mergeCell ref="T62:V64"/>
    <mergeCell ref="X55:Y55"/>
    <mergeCell ref="A56:A58"/>
    <mergeCell ref="G56:H56"/>
    <mergeCell ref="J56:K61"/>
    <mergeCell ref="L56:AA61"/>
    <mergeCell ref="G57:H57"/>
    <mergeCell ref="G58:H58"/>
    <mergeCell ref="A59:A61"/>
    <mergeCell ref="G59:H59"/>
    <mergeCell ref="G60:H60"/>
    <mergeCell ref="G55:H55"/>
    <mergeCell ref="J55:K55"/>
    <mergeCell ref="L55:O55"/>
    <mergeCell ref="P55:Q55"/>
    <mergeCell ref="R55:S55"/>
    <mergeCell ref="T55:U55"/>
    <mergeCell ref="J54:K54"/>
    <mergeCell ref="L54:O54"/>
    <mergeCell ref="P54:Q54"/>
    <mergeCell ref="R54:S54"/>
    <mergeCell ref="T54:U54"/>
    <mergeCell ref="X54:Y54"/>
    <mergeCell ref="X52:Y52"/>
    <mergeCell ref="A53:A55"/>
    <mergeCell ref="G53:H53"/>
    <mergeCell ref="J53:K53"/>
    <mergeCell ref="L53:O53"/>
    <mergeCell ref="P53:Q53"/>
    <mergeCell ref="R53:S53"/>
    <mergeCell ref="T53:U53"/>
    <mergeCell ref="X53:Y53"/>
    <mergeCell ref="G54:H54"/>
    <mergeCell ref="G52:H52"/>
    <mergeCell ref="J52:K52"/>
    <mergeCell ref="L52:O52"/>
    <mergeCell ref="P52:Q52"/>
    <mergeCell ref="R52:S52"/>
    <mergeCell ref="T52:U52"/>
    <mergeCell ref="J51:K51"/>
    <mergeCell ref="L51:O51"/>
    <mergeCell ref="P51:Q51"/>
    <mergeCell ref="R51:S51"/>
    <mergeCell ref="T51:U51"/>
    <mergeCell ref="X51:Y51"/>
    <mergeCell ref="X49:Y49"/>
    <mergeCell ref="A50:A52"/>
    <mergeCell ref="G50:H50"/>
    <mergeCell ref="J50:K50"/>
    <mergeCell ref="L50:O50"/>
    <mergeCell ref="P50:Q50"/>
    <mergeCell ref="R50:S50"/>
    <mergeCell ref="T50:U50"/>
    <mergeCell ref="X50:Y50"/>
    <mergeCell ref="G51:H51"/>
    <mergeCell ref="G49:H49"/>
    <mergeCell ref="J49:K49"/>
    <mergeCell ref="L49:O49"/>
    <mergeCell ref="P49:Q49"/>
    <mergeCell ref="R49:S49"/>
    <mergeCell ref="T49:U49"/>
    <mergeCell ref="X47:Y47"/>
    <mergeCell ref="G48:H48"/>
    <mergeCell ref="J48:K48"/>
    <mergeCell ref="L48:O48"/>
    <mergeCell ref="P48:Q48"/>
    <mergeCell ref="R48:S48"/>
    <mergeCell ref="T48:U48"/>
    <mergeCell ref="X48:Y48"/>
    <mergeCell ref="R46:S46"/>
    <mergeCell ref="T46:U46"/>
    <mergeCell ref="X46:Y46"/>
    <mergeCell ref="A47:A49"/>
    <mergeCell ref="G47:H47"/>
    <mergeCell ref="J47:K47"/>
    <mergeCell ref="L47:O47"/>
    <mergeCell ref="P47:Q47"/>
    <mergeCell ref="R47:S47"/>
    <mergeCell ref="T47:U47"/>
    <mergeCell ref="T44:U44"/>
    <mergeCell ref="X44:Y44"/>
    <mergeCell ref="G45:H45"/>
    <mergeCell ref="J45:K45"/>
    <mergeCell ref="L45:O45"/>
    <mergeCell ref="P45:Q45"/>
    <mergeCell ref="R45:S45"/>
    <mergeCell ref="T45:U45"/>
    <mergeCell ref="X45:Y45"/>
    <mergeCell ref="A44:A46"/>
    <mergeCell ref="G44:H44"/>
    <mergeCell ref="J44:K44"/>
    <mergeCell ref="L44:O44"/>
    <mergeCell ref="P44:Q44"/>
    <mergeCell ref="R44:S44"/>
    <mergeCell ref="G46:H46"/>
    <mergeCell ref="J46:K46"/>
    <mergeCell ref="L46:O46"/>
    <mergeCell ref="P46:Q46"/>
    <mergeCell ref="X42:Y42"/>
    <mergeCell ref="G43:H43"/>
    <mergeCell ref="J43:K43"/>
    <mergeCell ref="L43:O43"/>
    <mergeCell ref="P43:Q43"/>
    <mergeCell ref="R43:S43"/>
    <mergeCell ref="T43:U43"/>
    <mergeCell ref="X43:Y43"/>
    <mergeCell ref="R41:S41"/>
    <mergeCell ref="T41:U41"/>
    <mergeCell ref="X41:Y41"/>
    <mergeCell ref="A42:A43"/>
    <mergeCell ref="G42:H42"/>
    <mergeCell ref="J42:K42"/>
    <mergeCell ref="L42:O42"/>
    <mergeCell ref="P42:Q42"/>
    <mergeCell ref="R42:S42"/>
    <mergeCell ref="T42:U42"/>
    <mergeCell ref="T39:U39"/>
    <mergeCell ref="X39:Y39"/>
    <mergeCell ref="G40:H40"/>
    <mergeCell ref="J40:K40"/>
    <mergeCell ref="L40:O40"/>
    <mergeCell ref="P40:Q40"/>
    <mergeCell ref="R40:S40"/>
    <mergeCell ref="T40:U40"/>
    <mergeCell ref="X40:Y40"/>
    <mergeCell ref="A39:A41"/>
    <mergeCell ref="G39:H39"/>
    <mergeCell ref="J39:K39"/>
    <mergeCell ref="L39:O39"/>
    <mergeCell ref="P39:Q39"/>
    <mergeCell ref="R39:S39"/>
    <mergeCell ref="G41:H41"/>
    <mergeCell ref="J41:K41"/>
    <mergeCell ref="L41:O41"/>
    <mergeCell ref="P41:Q41"/>
    <mergeCell ref="X37:Y37"/>
    <mergeCell ref="G38:H38"/>
    <mergeCell ref="J38:K38"/>
    <mergeCell ref="L38:O38"/>
    <mergeCell ref="P38:Q38"/>
    <mergeCell ref="R38:S38"/>
    <mergeCell ref="T38:U38"/>
    <mergeCell ref="X38:Y38"/>
    <mergeCell ref="R36:S36"/>
    <mergeCell ref="T36:U36"/>
    <mergeCell ref="X36:Y36"/>
    <mergeCell ref="A37:A38"/>
    <mergeCell ref="G37:H37"/>
    <mergeCell ref="J37:K37"/>
    <mergeCell ref="L37:O37"/>
    <mergeCell ref="P37:Q37"/>
    <mergeCell ref="R37:S37"/>
    <mergeCell ref="T37:U37"/>
    <mergeCell ref="T34:U34"/>
    <mergeCell ref="X34:Y34"/>
    <mergeCell ref="G35:H35"/>
    <mergeCell ref="J35:K35"/>
    <mergeCell ref="L35:O35"/>
    <mergeCell ref="P35:Q35"/>
    <mergeCell ref="R35:S35"/>
    <mergeCell ref="T35:U35"/>
    <mergeCell ref="X35:Y35"/>
    <mergeCell ref="A34:A36"/>
    <mergeCell ref="G34:H34"/>
    <mergeCell ref="J34:K34"/>
    <mergeCell ref="L34:O34"/>
    <mergeCell ref="P34:Q34"/>
    <mergeCell ref="R34:S34"/>
    <mergeCell ref="G36:H36"/>
    <mergeCell ref="J36:K36"/>
    <mergeCell ref="L36:O36"/>
    <mergeCell ref="P36:Q36"/>
    <mergeCell ref="J33:K33"/>
    <mergeCell ref="L33:O33"/>
    <mergeCell ref="P33:Q33"/>
    <mergeCell ref="R33:S33"/>
    <mergeCell ref="T33:U33"/>
    <mergeCell ref="X33:Y33"/>
    <mergeCell ref="X31:Y31"/>
    <mergeCell ref="A32:A33"/>
    <mergeCell ref="G32:H32"/>
    <mergeCell ref="J32:K32"/>
    <mergeCell ref="L32:O32"/>
    <mergeCell ref="P32:Q32"/>
    <mergeCell ref="R32:S32"/>
    <mergeCell ref="T32:U32"/>
    <mergeCell ref="X32:Y32"/>
    <mergeCell ref="G33:H33"/>
    <mergeCell ref="G31:H31"/>
    <mergeCell ref="J31:K31"/>
    <mergeCell ref="L31:O31"/>
    <mergeCell ref="P31:Q31"/>
    <mergeCell ref="R31:S31"/>
    <mergeCell ref="T31:U31"/>
    <mergeCell ref="X29:Y29"/>
    <mergeCell ref="G30:H30"/>
    <mergeCell ref="J30:K30"/>
    <mergeCell ref="L30:O30"/>
    <mergeCell ref="P30:Q30"/>
    <mergeCell ref="R30:S30"/>
    <mergeCell ref="T30:U30"/>
    <mergeCell ref="X30:Y30"/>
    <mergeCell ref="G29:H29"/>
    <mergeCell ref="J29:K29"/>
    <mergeCell ref="L29:O29"/>
    <mergeCell ref="P29:Q29"/>
    <mergeCell ref="R29:S29"/>
    <mergeCell ref="T29:U29"/>
    <mergeCell ref="X27:Y27"/>
    <mergeCell ref="G28:H28"/>
    <mergeCell ref="J28:K28"/>
    <mergeCell ref="L28:O28"/>
    <mergeCell ref="P28:Q28"/>
    <mergeCell ref="R28:S28"/>
    <mergeCell ref="T28:U28"/>
    <mergeCell ref="X28:Y28"/>
    <mergeCell ref="G27:H27"/>
    <mergeCell ref="J27:K27"/>
    <mergeCell ref="L27:O27"/>
    <mergeCell ref="P27:Q27"/>
    <mergeCell ref="R27:S27"/>
    <mergeCell ref="T27:U27"/>
    <mergeCell ref="X25:Y25"/>
    <mergeCell ref="G26:H26"/>
    <mergeCell ref="J26:K26"/>
    <mergeCell ref="L26:O26"/>
    <mergeCell ref="P26:Q26"/>
    <mergeCell ref="R26:S26"/>
    <mergeCell ref="T26:U26"/>
    <mergeCell ref="X26:Y26"/>
    <mergeCell ref="G25:H25"/>
    <mergeCell ref="J25:K25"/>
    <mergeCell ref="L25:O25"/>
    <mergeCell ref="P25:Q25"/>
    <mergeCell ref="R25:S25"/>
    <mergeCell ref="T25:U25"/>
    <mergeCell ref="X23:Y23"/>
    <mergeCell ref="G24:H24"/>
    <mergeCell ref="J24:K24"/>
    <mergeCell ref="L24:O24"/>
    <mergeCell ref="P24:Q24"/>
    <mergeCell ref="R24:S24"/>
    <mergeCell ref="T24:U24"/>
    <mergeCell ref="X24:Y24"/>
    <mergeCell ref="R22:S22"/>
    <mergeCell ref="T22:U22"/>
    <mergeCell ref="X22:Y22"/>
    <mergeCell ref="A23:A28"/>
    <mergeCell ref="G23:H23"/>
    <mergeCell ref="J23:K23"/>
    <mergeCell ref="L23:O23"/>
    <mergeCell ref="P23:Q23"/>
    <mergeCell ref="R23:S23"/>
    <mergeCell ref="T23:U23"/>
    <mergeCell ref="T20:U20"/>
    <mergeCell ref="X20:Y20"/>
    <mergeCell ref="G21:H21"/>
    <mergeCell ref="J21:K21"/>
    <mergeCell ref="L21:O21"/>
    <mergeCell ref="P21:Q21"/>
    <mergeCell ref="R21:S21"/>
    <mergeCell ref="T21:U21"/>
    <mergeCell ref="X21:Y21"/>
    <mergeCell ref="A20:A22"/>
    <mergeCell ref="G20:H20"/>
    <mergeCell ref="J20:K20"/>
    <mergeCell ref="L20:O20"/>
    <mergeCell ref="P20:Q20"/>
    <mergeCell ref="R20:S20"/>
    <mergeCell ref="G22:H22"/>
    <mergeCell ref="J22:K22"/>
    <mergeCell ref="L22:O22"/>
    <mergeCell ref="P22:Q22"/>
    <mergeCell ref="J19:K19"/>
    <mergeCell ref="L19:O19"/>
    <mergeCell ref="P19:Q19"/>
    <mergeCell ref="R19:S19"/>
    <mergeCell ref="T19:U19"/>
    <mergeCell ref="X19:Y19"/>
    <mergeCell ref="X17:Y17"/>
    <mergeCell ref="J18:K18"/>
    <mergeCell ref="L18:O18"/>
    <mergeCell ref="P18:Q18"/>
    <mergeCell ref="R18:S18"/>
    <mergeCell ref="T18:U18"/>
    <mergeCell ref="X18:Y18"/>
    <mergeCell ref="P16:Q16"/>
    <mergeCell ref="R16:S16"/>
    <mergeCell ref="T16:U16"/>
    <mergeCell ref="X16:Y16"/>
    <mergeCell ref="B17:D17"/>
    <mergeCell ref="J17:K17"/>
    <mergeCell ref="L17:O17"/>
    <mergeCell ref="P17:Q17"/>
    <mergeCell ref="R17:S17"/>
    <mergeCell ref="T17:U17"/>
    <mergeCell ref="X14:AA14"/>
    <mergeCell ref="J15:K15"/>
    <mergeCell ref="L15:O15"/>
    <mergeCell ref="P15:Q15"/>
    <mergeCell ref="R15:S15"/>
    <mergeCell ref="T15:U15"/>
    <mergeCell ref="X15:Y15"/>
    <mergeCell ref="A14:A19"/>
    <mergeCell ref="J14:K14"/>
    <mergeCell ref="L14:O14"/>
    <mergeCell ref="P14:Q14"/>
    <mergeCell ref="R14:S14"/>
    <mergeCell ref="T14:U14"/>
    <mergeCell ref="B16:D16"/>
    <mergeCell ref="G16:I19"/>
    <mergeCell ref="J16:K16"/>
    <mergeCell ref="L16:O16"/>
    <mergeCell ref="V12:V13"/>
    <mergeCell ref="W12:W13"/>
    <mergeCell ref="X12:X13"/>
    <mergeCell ref="Y12:Y13"/>
    <mergeCell ref="Z12:AA13"/>
    <mergeCell ref="J13:K13"/>
    <mergeCell ref="L13:S13"/>
    <mergeCell ref="T10:U10"/>
    <mergeCell ref="V10:W10"/>
    <mergeCell ref="A11:B11"/>
    <mergeCell ref="F11:AA11"/>
    <mergeCell ref="A12:D13"/>
    <mergeCell ref="E12:F13"/>
    <mergeCell ref="G12:I13"/>
    <mergeCell ref="J12:K12"/>
    <mergeCell ref="L12:S12"/>
    <mergeCell ref="T12:U13"/>
    <mergeCell ref="A10:F10"/>
    <mergeCell ref="G10:I10"/>
    <mergeCell ref="L10:M10"/>
    <mergeCell ref="N10:O10"/>
    <mergeCell ref="P10:Q10"/>
    <mergeCell ref="R10:S10"/>
    <mergeCell ref="V8:W8"/>
    <mergeCell ref="Y8:AA10"/>
    <mergeCell ref="A9:F9"/>
    <mergeCell ref="G9:I9"/>
    <mergeCell ref="L9:M9"/>
    <mergeCell ref="N9:O9"/>
    <mergeCell ref="P9:Q9"/>
    <mergeCell ref="R9:S9"/>
    <mergeCell ref="T9:U9"/>
    <mergeCell ref="V9:W9"/>
    <mergeCell ref="T7:U7"/>
    <mergeCell ref="V7:X7"/>
    <mergeCell ref="Y7:AA7"/>
    <mergeCell ref="A8:F8"/>
    <mergeCell ref="G8:I8"/>
    <mergeCell ref="L8:M8"/>
    <mergeCell ref="N8:O8"/>
    <mergeCell ref="P8:Q8"/>
    <mergeCell ref="R8:S8"/>
    <mergeCell ref="T8:U8"/>
    <mergeCell ref="A7:F7"/>
    <mergeCell ref="G7:I7"/>
    <mergeCell ref="L7:M7"/>
    <mergeCell ref="N7:O7"/>
    <mergeCell ref="P7:Q7"/>
    <mergeCell ref="R7:S7"/>
    <mergeCell ref="T5:U6"/>
    <mergeCell ref="V5:AA6"/>
    <mergeCell ref="A6:B6"/>
    <mergeCell ref="C6:F6"/>
    <mergeCell ref="G6:J6"/>
    <mergeCell ref="L6:S6"/>
    <mergeCell ref="A4:B4"/>
    <mergeCell ref="C4:F4"/>
    <mergeCell ref="G4:J4"/>
    <mergeCell ref="K4:S4"/>
    <mergeCell ref="A5:B5"/>
    <mergeCell ref="C5:F5"/>
    <mergeCell ref="G5:J5"/>
    <mergeCell ref="K5:S5"/>
    <mergeCell ref="Y1:AA1"/>
    <mergeCell ref="A2:B3"/>
    <mergeCell ref="C2:C3"/>
    <mergeCell ref="D2:D3"/>
    <mergeCell ref="E2:E3"/>
    <mergeCell ref="F2:F3"/>
    <mergeCell ref="G2:S3"/>
    <mergeCell ref="T2:AA2"/>
    <mergeCell ref="T3:U4"/>
    <mergeCell ref="V3:AA4"/>
  </mergeCells>
  <phoneticPr fontId="1" type="noConversion"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"/>
  <sheetViews>
    <sheetView workbookViewId="0">
      <selection activeCell="G18" sqref="G18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8" customWidth="1"/>
    <col min="4" max="4" width="25.3984375" customWidth="1"/>
    <col min="5" max="5" width="5" customWidth="1"/>
    <col min="6" max="6" width="4.796875" customWidth="1"/>
    <col min="7" max="7" width="7.19921875" customWidth="1"/>
    <col min="8" max="8" width="8.59765625" customWidth="1"/>
    <col min="9" max="9" width="8.09765625" customWidth="1"/>
    <col min="10" max="10" width="24.8984375" customWidth="1"/>
    <col min="11" max="11" width="14" customWidth="1"/>
    <col min="12" max="12" width="9.796875" customWidth="1"/>
    <col min="13" max="13" width="12.69921875" customWidth="1"/>
    <col min="14" max="14" width="8.59765625" customWidth="1"/>
    <col min="15" max="15" width="9.69921875" customWidth="1"/>
    <col min="16" max="16" width="7.796875" customWidth="1"/>
  </cols>
  <sheetData>
    <row r="1" spans="1:19" x14ac:dyDescent="0.4">
      <c r="A1" s="240"/>
      <c r="B1" s="240"/>
      <c r="C1" s="241" t="s">
        <v>299</v>
      </c>
      <c r="D1" s="242"/>
    </row>
    <row r="2" spans="1:19" x14ac:dyDescent="0.4">
      <c r="A2" s="240"/>
      <c r="B2" s="240"/>
      <c r="C2" s="243" t="s">
        <v>300</v>
      </c>
      <c r="D2" s="244" t="s">
        <v>301</v>
      </c>
    </row>
    <row r="3" spans="1:19" x14ac:dyDescent="0.4">
      <c r="A3" s="240"/>
      <c r="B3" s="240"/>
      <c r="C3" s="243" t="s">
        <v>302</v>
      </c>
      <c r="D3" s="244">
        <v>201620014</v>
      </c>
    </row>
    <row r="4" spans="1:19" x14ac:dyDescent="0.4">
      <c r="C4" s="245" t="s">
        <v>303</v>
      </c>
      <c r="D4" s="244" t="s">
        <v>304</v>
      </c>
    </row>
    <row r="5" spans="1:19" x14ac:dyDescent="0.4">
      <c r="C5" s="245" t="s">
        <v>305</v>
      </c>
      <c r="D5" s="244" t="s">
        <v>306</v>
      </c>
    </row>
    <row r="6" spans="1:19" x14ac:dyDescent="0.4">
      <c r="C6" s="245" t="s">
        <v>307</v>
      </c>
      <c r="D6" s="244" t="s">
        <v>308</v>
      </c>
    </row>
    <row r="7" spans="1:19" ht="18" thickBot="1" x14ac:dyDescent="0.45">
      <c r="C7" s="246" t="s">
        <v>309</v>
      </c>
      <c r="D7" s="247"/>
    </row>
    <row r="8" spans="1:19" ht="18" thickBot="1" x14ac:dyDescent="0.45"/>
    <row r="9" spans="1:19" ht="19.2" x14ac:dyDescent="0.4">
      <c r="A9" s="248" t="s">
        <v>311</v>
      </c>
      <c r="B9" s="249"/>
      <c r="C9" s="249"/>
      <c r="D9" s="249"/>
      <c r="E9" s="250"/>
      <c r="F9" s="251"/>
      <c r="G9" s="252" t="s">
        <v>312</v>
      </c>
      <c r="H9" s="253"/>
      <c r="I9" s="253"/>
      <c r="J9" s="253"/>
      <c r="K9" s="253"/>
      <c r="L9" s="254"/>
      <c r="M9" s="255"/>
      <c r="N9" s="255"/>
      <c r="O9" s="255"/>
      <c r="P9" s="256"/>
      <c r="Q9" s="256"/>
      <c r="R9" s="256"/>
      <c r="S9" s="256"/>
    </row>
    <row r="10" spans="1:19" x14ac:dyDescent="0.4">
      <c r="A10" s="245" t="s">
        <v>313</v>
      </c>
      <c r="B10" s="257" t="s">
        <v>314</v>
      </c>
      <c r="C10" s="257" t="s">
        <v>315</v>
      </c>
      <c r="D10" s="258" t="s">
        <v>316</v>
      </c>
      <c r="E10" s="259" t="s">
        <v>317</v>
      </c>
      <c r="F10" s="260"/>
      <c r="G10" s="261" t="str">
        <f t="shared" ref="G10:J14" si="0">A10</f>
        <v>성별</v>
      </c>
      <c r="H10" s="257" t="str">
        <f t="shared" si="0"/>
        <v>나이</v>
      </c>
      <c r="I10" s="257" t="str">
        <f t="shared" si="0"/>
        <v>코드</v>
      </c>
      <c r="J10" s="258" t="str">
        <f t="shared" si="0"/>
        <v>병명</v>
      </c>
      <c r="K10" s="257" t="s">
        <v>329</v>
      </c>
      <c r="L10" s="262" t="s">
        <v>326</v>
      </c>
      <c r="M10" s="256"/>
      <c r="N10" s="260"/>
      <c r="O10" s="256"/>
      <c r="P10" s="256"/>
      <c r="Q10" s="256"/>
      <c r="R10" s="256"/>
      <c r="S10" s="256"/>
    </row>
    <row r="11" spans="1:19" x14ac:dyDescent="0.4">
      <c r="A11" s="245"/>
      <c r="B11" s="257"/>
      <c r="C11" s="257"/>
      <c r="D11" s="263"/>
      <c r="E11" s="259"/>
      <c r="F11" s="264"/>
      <c r="G11" s="265">
        <f t="shared" si="0"/>
        <v>0</v>
      </c>
      <c r="H11" s="266">
        <f t="shared" si="0"/>
        <v>0</v>
      </c>
      <c r="I11" s="266">
        <f t="shared" si="0"/>
        <v>0</v>
      </c>
      <c r="J11" s="266">
        <f t="shared" si="0"/>
        <v>0</v>
      </c>
      <c r="K11" s="266"/>
      <c r="L11" s="267">
        <f>E11</f>
        <v>0</v>
      </c>
      <c r="M11" s="268"/>
      <c r="N11" s="268"/>
      <c r="O11" s="256"/>
      <c r="P11" s="256"/>
      <c r="Q11" s="256"/>
      <c r="R11" s="256"/>
      <c r="S11" s="256"/>
    </row>
    <row r="12" spans="1:19" x14ac:dyDescent="0.4">
      <c r="A12" s="245"/>
      <c r="B12" s="257"/>
      <c r="C12" s="257"/>
      <c r="D12" s="263"/>
      <c r="E12" s="259"/>
      <c r="F12" s="264"/>
      <c r="G12" s="261"/>
      <c r="H12" s="266"/>
      <c r="I12" s="266">
        <f t="shared" si="0"/>
        <v>0</v>
      </c>
      <c r="J12" s="266">
        <f t="shared" si="0"/>
        <v>0</v>
      </c>
      <c r="K12" s="266"/>
      <c r="L12" s="267"/>
      <c r="M12" s="268"/>
      <c r="N12" s="268"/>
      <c r="O12" s="256"/>
      <c r="P12" s="256"/>
      <c r="Q12" s="256"/>
      <c r="R12" s="256"/>
      <c r="S12" s="256"/>
    </row>
    <row r="13" spans="1:19" x14ac:dyDescent="0.4">
      <c r="A13" s="245"/>
      <c r="B13" s="257"/>
      <c r="C13" s="257"/>
      <c r="D13" s="263"/>
      <c r="E13" s="259"/>
      <c r="F13" s="264"/>
      <c r="G13" s="261"/>
      <c r="H13" s="266"/>
      <c r="I13" s="266">
        <f t="shared" si="0"/>
        <v>0</v>
      </c>
      <c r="J13" s="266">
        <f t="shared" si="0"/>
        <v>0</v>
      </c>
      <c r="K13" s="266"/>
      <c r="L13" s="267"/>
      <c r="M13" s="268"/>
      <c r="N13" s="268"/>
      <c r="O13" s="256"/>
      <c r="P13" s="256"/>
      <c r="Q13" s="256"/>
      <c r="R13" s="256"/>
      <c r="S13" s="256"/>
    </row>
    <row r="14" spans="1:19" ht="18" thickBot="1" x14ac:dyDescent="0.45">
      <c r="A14" s="269"/>
      <c r="B14" s="270"/>
      <c r="C14" s="270"/>
      <c r="D14" s="271"/>
      <c r="E14" s="272"/>
      <c r="F14" s="264"/>
      <c r="G14" s="246"/>
      <c r="H14" s="273"/>
      <c r="I14" s="273">
        <f t="shared" si="0"/>
        <v>0</v>
      </c>
      <c r="J14" s="273">
        <f t="shared" si="0"/>
        <v>0</v>
      </c>
      <c r="K14" s="273"/>
      <c r="L14" s="274"/>
      <c r="M14" s="268"/>
      <c r="N14" s="268"/>
      <c r="O14" s="256"/>
      <c r="P14" s="256"/>
      <c r="Q14" s="256"/>
      <c r="R14" s="256"/>
      <c r="S14" s="256"/>
    </row>
    <row r="15" spans="1:19" ht="18" thickBot="1" x14ac:dyDescent="0.45">
      <c r="Q15" s="256"/>
      <c r="R15" s="256"/>
      <c r="S15" s="256"/>
    </row>
    <row r="16" spans="1:19" ht="19.2" x14ac:dyDescent="0.4">
      <c r="A16" s="255"/>
      <c r="B16" s="255"/>
      <c r="C16" s="252" t="s">
        <v>642</v>
      </c>
      <c r="D16" s="253"/>
      <c r="E16" s="253"/>
      <c r="F16" s="254"/>
      <c r="H16" s="275" t="s">
        <v>643</v>
      </c>
      <c r="I16" s="276"/>
      <c r="J16" s="276"/>
      <c r="K16" s="276"/>
      <c r="L16" s="276"/>
      <c r="M16" s="277" t="s">
        <v>644</v>
      </c>
      <c r="N16" s="278">
        <v>81.400000000000006</v>
      </c>
      <c r="O16" s="277" t="s">
        <v>645</v>
      </c>
      <c r="P16" s="279">
        <v>73.5</v>
      </c>
      <c r="Q16" s="255"/>
      <c r="R16" s="255"/>
      <c r="S16" s="255"/>
    </row>
    <row r="17" spans="1:19" x14ac:dyDescent="0.4">
      <c r="A17" s="256"/>
      <c r="B17" s="256"/>
      <c r="C17" s="245" t="s">
        <v>646</v>
      </c>
      <c r="D17" s="258" t="s">
        <v>647</v>
      </c>
      <c r="E17" s="257" t="s">
        <v>648</v>
      </c>
      <c r="F17" s="280" t="s">
        <v>649</v>
      </c>
      <c r="G17" s="256"/>
      <c r="H17" s="281" t="s">
        <v>650</v>
      </c>
      <c r="I17" s="258" t="s">
        <v>651</v>
      </c>
      <c r="J17" s="258" t="s">
        <v>652</v>
      </c>
      <c r="K17" s="257" t="s">
        <v>648</v>
      </c>
      <c r="L17" s="257" t="s">
        <v>649</v>
      </c>
      <c r="M17" s="257" t="s">
        <v>653</v>
      </c>
      <c r="N17" s="257" t="s">
        <v>654</v>
      </c>
      <c r="O17" s="257" t="s">
        <v>655</v>
      </c>
      <c r="P17" s="280" t="s">
        <v>656</v>
      </c>
      <c r="Q17" s="256"/>
      <c r="R17" s="256"/>
      <c r="S17" s="256"/>
    </row>
    <row r="18" spans="1:19" ht="14.4" customHeight="1" x14ac:dyDescent="0.4">
      <c r="A18" s="282"/>
      <c r="B18" s="260"/>
      <c r="C18" s="261" t="s">
        <v>657</v>
      </c>
      <c r="D18" s="258"/>
      <c r="E18" s="257"/>
      <c r="F18" s="280"/>
      <c r="G18" s="256"/>
      <c r="H18" s="265" t="str">
        <f>C18</f>
        <v>진찰료</v>
      </c>
      <c r="I18" s="283"/>
      <c r="J18" s="237">
        <f>D18</f>
        <v>0</v>
      </c>
      <c r="K18" s="290">
        <f>E18</f>
        <v>0</v>
      </c>
      <c r="L18" s="291">
        <f>F18</f>
        <v>0</v>
      </c>
      <c r="M18" s="266"/>
      <c r="N18" s="286"/>
      <c r="O18" s="263">
        <f>P16</f>
        <v>73.5</v>
      </c>
      <c r="P18" s="287">
        <f>N18*K18*L18*O18</f>
        <v>0</v>
      </c>
      <c r="Q18" s="256"/>
      <c r="R18" s="288"/>
      <c r="S18" s="256"/>
    </row>
    <row r="19" spans="1:19" x14ac:dyDescent="0.4">
      <c r="A19" s="282"/>
      <c r="B19" s="260"/>
      <c r="C19" s="261"/>
      <c r="D19" s="258"/>
      <c r="E19" s="257"/>
      <c r="F19" s="280"/>
      <c r="G19" s="256"/>
      <c r="H19" s="289"/>
      <c r="I19" s="283"/>
      <c r="J19" s="237">
        <f t="shared" ref="J19:L46" si="1">D19</f>
        <v>0</v>
      </c>
      <c r="K19" s="290">
        <f t="shared" si="1"/>
        <v>0</v>
      </c>
      <c r="L19" s="291">
        <f t="shared" si="1"/>
        <v>0</v>
      </c>
      <c r="M19" s="266"/>
      <c r="N19" s="286"/>
      <c r="O19" s="263">
        <f>O18</f>
        <v>73.5</v>
      </c>
      <c r="P19" s="287">
        <f t="shared" ref="P19:P46" si="2">N19*K19*L19*O19</f>
        <v>0</v>
      </c>
      <c r="Q19" s="256"/>
      <c r="R19" s="288"/>
      <c r="S19" s="256"/>
    </row>
    <row r="20" spans="1:19" x14ac:dyDescent="0.4">
      <c r="A20" s="282"/>
      <c r="B20" s="264"/>
      <c r="C20" s="261" t="s">
        <v>658</v>
      </c>
      <c r="D20" s="263"/>
      <c r="E20" s="257"/>
      <c r="F20" s="280"/>
      <c r="G20" s="256"/>
      <c r="H20" s="265" t="str">
        <f>C20</f>
        <v>약재료</v>
      </c>
      <c r="I20" s="283"/>
      <c r="J20" s="237">
        <f t="shared" si="1"/>
        <v>0</v>
      </c>
      <c r="K20" s="290">
        <f t="shared" si="1"/>
        <v>0</v>
      </c>
      <c r="L20" s="291">
        <f t="shared" si="1"/>
        <v>0</v>
      </c>
      <c r="M20" s="266"/>
      <c r="N20" s="286"/>
      <c r="O20" s="263">
        <f t="shared" ref="O20:O46" si="3">O19</f>
        <v>73.5</v>
      </c>
      <c r="P20" s="287">
        <f t="shared" si="2"/>
        <v>0</v>
      </c>
      <c r="Q20" s="256"/>
      <c r="R20" s="288"/>
      <c r="S20" s="256"/>
    </row>
    <row r="21" spans="1:19" x14ac:dyDescent="0.4">
      <c r="A21" s="282"/>
      <c r="B21" s="260"/>
      <c r="C21" s="261"/>
      <c r="D21" s="258"/>
      <c r="E21" s="257"/>
      <c r="F21" s="280"/>
      <c r="G21" s="256"/>
      <c r="H21" s="289"/>
      <c r="I21" s="283"/>
      <c r="J21" s="237">
        <f t="shared" si="1"/>
        <v>0</v>
      </c>
      <c r="K21" s="290">
        <f t="shared" si="1"/>
        <v>0</v>
      </c>
      <c r="L21" s="291">
        <f t="shared" si="1"/>
        <v>0</v>
      </c>
      <c r="M21" s="266"/>
      <c r="N21" s="286"/>
      <c r="O21" s="263">
        <f t="shared" si="3"/>
        <v>73.5</v>
      </c>
      <c r="P21" s="287">
        <f t="shared" si="2"/>
        <v>0</v>
      </c>
      <c r="Q21" s="256"/>
      <c r="R21" s="288"/>
      <c r="S21" s="256"/>
    </row>
    <row r="22" spans="1:19" x14ac:dyDescent="0.4">
      <c r="A22" s="282"/>
      <c r="B22" s="260"/>
      <c r="C22" s="261"/>
      <c r="D22" s="258"/>
      <c r="E22" s="257"/>
      <c r="F22" s="280"/>
      <c r="G22" s="256"/>
      <c r="H22" s="289"/>
      <c r="I22" s="283"/>
      <c r="J22" s="237">
        <f t="shared" si="1"/>
        <v>0</v>
      </c>
      <c r="K22" s="290">
        <f t="shared" si="1"/>
        <v>0</v>
      </c>
      <c r="L22" s="291">
        <f t="shared" si="1"/>
        <v>0</v>
      </c>
      <c r="M22" s="266"/>
      <c r="N22" s="286"/>
      <c r="O22" s="263">
        <f t="shared" si="3"/>
        <v>73.5</v>
      </c>
      <c r="P22" s="287">
        <f t="shared" si="2"/>
        <v>0</v>
      </c>
      <c r="Q22" s="256"/>
      <c r="R22" s="288"/>
      <c r="S22" s="256"/>
    </row>
    <row r="23" spans="1:19" x14ac:dyDescent="0.4">
      <c r="A23" s="282"/>
      <c r="B23" s="260"/>
      <c r="C23" s="261"/>
      <c r="D23" s="258"/>
      <c r="E23" s="257"/>
      <c r="F23" s="280"/>
      <c r="G23" s="256"/>
      <c r="H23" s="289"/>
      <c r="I23" s="283"/>
      <c r="J23" s="237">
        <f t="shared" si="1"/>
        <v>0</v>
      </c>
      <c r="K23" s="290">
        <f t="shared" si="1"/>
        <v>0</v>
      </c>
      <c r="L23" s="291">
        <f t="shared" si="1"/>
        <v>0</v>
      </c>
      <c r="M23" s="266"/>
      <c r="N23" s="286"/>
      <c r="O23" s="263">
        <f t="shared" si="3"/>
        <v>73.5</v>
      </c>
      <c r="P23" s="287">
        <f t="shared" si="2"/>
        <v>0</v>
      </c>
      <c r="Q23" s="256"/>
      <c r="R23" s="288"/>
      <c r="S23" s="256"/>
    </row>
    <row r="24" spans="1:19" x14ac:dyDescent="0.4">
      <c r="A24" s="282"/>
      <c r="B24" s="260"/>
      <c r="C24" s="261"/>
      <c r="D24" s="258"/>
      <c r="E24" s="257"/>
      <c r="F24" s="280"/>
      <c r="G24" s="256"/>
      <c r="H24" s="289"/>
      <c r="I24" s="283"/>
      <c r="J24" s="237">
        <f t="shared" si="1"/>
        <v>0</v>
      </c>
      <c r="K24" s="290">
        <f t="shared" si="1"/>
        <v>0</v>
      </c>
      <c r="L24" s="291">
        <f t="shared" si="1"/>
        <v>0</v>
      </c>
      <c r="M24" s="266"/>
      <c r="N24" s="286"/>
      <c r="O24" s="263">
        <f t="shared" si="3"/>
        <v>73.5</v>
      </c>
      <c r="P24" s="287">
        <f t="shared" si="2"/>
        <v>0</v>
      </c>
      <c r="Q24" s="256"/>
      <c r="R24" s="288"/>
      <c r="S24" s="256"/>
    </row>
    <row r="25" spans="1:19" x14ac:dyDescent="0.4">
      <c r="A25" s="282"/>
      <c r="B25" s="260"/>
      <c r="C25" s="261"/>
      <c r="D25" s="258"/>
      <c r="E25" s="257"/>
      <c r="F25" s="280"/>
      <c r="G25" s="256"/>
      <c r="H25" s="289"/>
      <c r="I25" s="283"/>
      <c r="J25" s="237">
        <f t="shared" si="1"/>
        <v>0</v>
      </c>
      <c r="K25" s="290">
        <f t="shared" si="1"/>
        <v>0</v>
      </c>
      <c r="L25" s="291">
        <f t="shared" si="1"/>
        <v>0</v>
      </c>
      <c r="M25" s="266"/>
      <c r="N25" s="286"/>
      <c r="O25" s="263">
        <f t="shared" si="3"/>
        <v>73.5</v>
      </c>
      <c r="P25" s="287">
        <f t="shared" si="2"/>
        <v>0</v>
      </c>
      <c r="Q25" s="256"/>
      <c r="R25" s="288"/>
      <c r="S25" s="256"/>
    </row>
    <row r="26" spans="1:19" x14ac:dyDescent="0.4">
      <c r="A26" s="282"/>
      <c r="B26" s="260"/>
      <c r="C26" s="261"/>
      <c r="D26" s="258"/>
      <c r="E26" s="257"/>
      <c r="F26" s="280"/>
      <c r="G26" s="256"/>
      <c r="H26" s="289"/>
      <c r="I26" s="283"/>
      <c r="J26" s="237">
        <f t="shared" si="1"/>
        <v>0</v>
      </c>
      <c r="K26" s="290">
        <f t="shared" si="1"/>
        <v>0</v>
      </c>
      <c r="L26" s="291">
        <f t="shared" si="1"/>
        <v>0</v>
      </c>
      <c r="M26" s="266"/>
      <c r="N26" s="286"/>
      <c r="O26" s="263">
        <f t="shared" si="3"/>
        <v>73.5</v>
      </c>
      <c r="P26" s="287">
        <f t="shared" si="2"/>
        <v>0</v>
      </c>
      <c r="Q26" s="256"/>
      <c r="R26" s="288"/>
      <c r="S26" s="256"/>
    </row>
    <row r="27" spans="1:19" x14ac:dyDescent="0.4">
      <c r="A27" s="282"/>
      <c r="B27" s="260"/>
      <c r="C27" s="261"/>
      <c r="D27" s="258"/>
      <c r="E27" s="257"/>
      <c r="F27" s="280"/>
      <c r="G27" s="256"/>
      <c r="H27" s="289"/>
      <c r="I27" s="283"/>
      <c r="J27" s="237">
        <f t="shared" si="1"/>
        <v>0</v>
      </c>
      <c r="K27" s="290">
        <f t="shared" si="1"/>
        <v>0</v>
      </c>
      <c r="L27" s="291">
        <f t="shared" si="1"/>
        <v>0</v>
      </c>
      <c r="M27" s="266"/>
      <c r="N27" s="286"/>
      <c r="O27" s="263">
        <f t="shared" si="3"/>
        <v>73.5</v>
      </c>
      <c r="P27" s="287">
        <f t="shared" si="2"/>
        <v>0</v>
      </c>
      <c r="Q27" s="256"/>
      <c r="R27" s="288"/>
      <c r="S27" s="256"/>
    </row>
    <row r="28" spans="1:19" x14ac:dyDescent="0.4">
      <c r="A28" s="282"/>
      <c r="B28" s="260"/>
      <c r="C28" s="261"/>
      <c r="D28" s="258"/>
      <c r="E28" s="257"/>
      <c r="F28" s="280"/>
      <c r="G28" s="256"/>
      <c r="H28" s="289"/>
      <c r="I28" s="283"/>
      <c r="J28" s="237">
        <f t="shared" si="1"/>
        <v>0</v>
      </c>
      <c r="K28" s="290">
        <f t="shared" si="1"/>
        <v>0</v>
      </c>
      <c r="L28" s="291">
        <f t="shared" si="1"/>
        <v>0</v>
      </c>
      <c r="M28" s="266"/>
      <c r="N28" s="286"/>
      <c r="O28" s="263">
        <f t="shared" si="3"/>
        <v>73.5</v>
      </c>
      <c r="P28" s="287">
        <f t="shared" si="2"/>
        <v>0</v>
      </c>
      <c r="Q28" s="256"/>
      <c r="R28" s="288"/>
      <c r="S28" s="256"/>
    </row>
    <row r="29" spans="1:19" ht="19.2" customHeight="1" x14ac:dyDescent="0.4">
      <c r="A29" s="282"/>
      <c r="B29" s="260"/>
      <c r="C29" s="261" t="s">
        <v>335</v>
      </c>
      <c r="D29" s="258"/>
      <c r="E29" s="257"/>
      <c r="F29" s="280"/>
      <c r="G29" s="256"/>
      <c r="H29" s="265" t="str">
        <f>C29</f>
        <v>주사료</v>
      </c>
      <c r="I29" s="283"/>
      <c r="J29" s="237">
        <f t="shared" si="1"/>
        <v>0</v>
      </c>
      <c r="K29" s="290">
        <f t="shared" si="1"/>
        <v>0</v>
      </c>
      <c r="L29" s="291">
        <f t="shared" si="1"/>
        <v>0</v>
      </c>
      <c r="M29" s="266"/>
      <c r="N29" s="286"/>
      <c r="O29" s="263">
        <f t="shared" si="3"/>
        <v>73.5</v>
      </c>
      <c r="P29" s="287">
        <f t="shared" si="2"/>
        <v>0</v>
      </c>
      <c r="Q29" s="256"/>
      <c r="R29" s="288"/>
      <c r="S29" s="256"/>
    </row>
    <row r="30" spans="1:19" x14ac:dyDescent="0.4">
      <c r="A30" s="282"/>
      <c r="B30" s="260"/>
      <c r="C30" s="261"/>
      <c r="D30" s="258"/>
      <c r="E30" s="257"/>
      <c r="F30" s="280"/>
      <c r="G30" s="256"/>
      <c r="H30" s="289"/>
      <c r="I30" s="283"/>
      <c r="J30" s="237">
        <f t="shared" si="1"/>
        <v>0</v>
      </c>
      <c r="K30" s="290">
        <f t="shared" si="1"/>
        <v>0</v>
      </c>
      <c r="L30" s="291">
        <f t="shared" si="1"/>
        <v>0</v>
      </c>
      <c r="M30" s="266"/>
      <c r="N30" s="286"/>
      <c r="O30" s="263">
        <f t="shared" si="3"/>
        <v>73.5</v>
      </c>
      <c r="P30" s="287">
        <f t="shared" si="2"/>
        <v>0</v>
      </c>
      <c r="Q30" s="256"/>
      <c r="R30" s="288"/>
      <c r="S30" s="256"/>
    </row>
    <row r="31" spans="1:19" x14ac:dyDescent="0.4">
      <c r="A31" s="282"/>
      <c r="B31" s="260"/>
      <c r="C31" s="261"/>
      <c r="D31" s="258"/>
      <c r="E31" s="257"/>
      <c r="F31" s="280"/>
      <c r="G31" s="256"/>
      <c r="H31" s="289"/>
      <c r="I31" s="283"/>
      <c r="J31" s="237">
        <f t="shared" si="1"/>
        <v>0</v>
      </c>
      <c r="K31" s="290">
        <f t="shared" si="1"/>
        <v>0</v>
      </c>
      <c r="L31" s="291">
        <f t="shared" si="1"/>
        <v>0</v>
      </c>
      <c r="M31" s="266"/>
      <c r="N31" s="286"/>
      <c r="O31" s="263">
        <f t="shared" si="3"/>
        <v>73.5</v>
      </c>
      <c r="P31" s="287">
        <f t="shared" si="2"/>
        <v>0</v>
      </c>
      <c r="Q31" s="256"/>
      <c r="R31" s="288"/>
      <c r="S31" s="256"/>
    </row>
    <row r="32" spans="1:19" x14ac:dyDescent="0.4">
      <c r="A32" s="282"/>
      <c r="B32" s="260"/>
      <c r="C32" s="261"/>
      <c r="D32" s="258"/>
      <c r="E32" s="257"/>
      <c r="F32" s="280"/>
      <c r="G32" s="256"/>
      <c r="H32" s="289"/>
      <c r="I32" s="283"/>
      <c r="J32" s="237">
        <f t="shared" si="1"/>
        <v>0</v>
      </c>
      <c r="K32" s="290">
        <f t="shared" si="1"/>
        <v>0</v>
      </c>
      <c r="L32" s="291">
        <f t="shared" si="1"/>
        <v>0</v>
      </c>
      <c r="M32" s="266"/>
      <c r="N32" s="286"/>
      <c r="O32" s="263">
        <f t="shared" si="3"/>
        <v>73.5</v>
      </c>
      <c r="P32" s="287">
        <f t="shared" si="2"/>
        <v>0</v>
      </c>
      <c r="Q32" s="256"/>
      <c r="R32" s="288"/>
      <c r="S32" s="256"/>
    </row>
    <row r="33" spans="1:19" ht="19.2" customHeight="1" x14ac:dyDescent="0.4">
      <c r="A33" s="282"/>
      <c r="B33" s="260"/>
      <c r="C33" s="261" t="s">
        <v>263</v>
      </c>
      <c r="D33" s="258"/>
      <c r="E33" s="257"/>
      <c r="F33" s="280"/>
      <c r="G33" s="256"/>
      <c r="H33" s="265" t="str">
        <f>C33</f>
        <v>처치및 수술료</v>
      </c>
      <c r="I33" s="266"/>
      <c r="J33" s="237">
        <f t="shared" si="1"/>
        <v>0</v>
      </c>
      <c r="K33" s="290">
        <f t="shared" si="1"/>
        <v>0</v>
      </c>
      <c r="L33" s="291">
        <f t="shared" si="1"/>
        <v>0</v>
      </c>
      <c r="M33" s="266"/>
      <c r="N33" s="286"/>
      <c r="O33" s="263">
        <f t="shared" si="3"/>
        <v>73.5</v>
      </c>
      <c r="P33" s="287">
        <f t="shared" si="2"/>
        <v>0</v>
      </c>
      <c r="Q33" s="256"/>
      <c r="R33" s="288"/>
      <c r="S33" s="256"/>
    </row>
    <row r="34" spans="1:19" x14ac:dyDescent="0.4">
      <c r="A34" s="282"/>
      <c r="B34" s="260"/>
      <c r="C34" s="261"/>
      <c r="D34" s="258"/>
      <c r="E34" s="257"/>
      <c r="F34" s="280"/>
      <c r="G34" s="256"/>
      <c r="H34" s="289"/>
      <c r="I34" s="283"/>
      <c r="J34" s="237">
        <f t="shared" si="1"/>
        <v>0</v>
      </c>
      <c r="K34" s="290">
        <f t="shared" si="1"/>
        <v>0</v>
      </c>
      <c r="L34" s="291">
        <f t="shared" si="1"/>
        <v>0</v>
      </c>
      <c r="M34" s="266"/>
      <c r="N34" s="286"/>
      <c r="O34" s="263">
        <f t="shared" si="3"/>
        <v>73.5</v>
      </c>
      <c r="P34" s="287">
        <f t="shared" si="2"/>
        <v>0</v>
      </c>
      <c r="Q34" s="256"/>
      <c r="R34" s="288"/>
      <c r="S34" s="256"/>
    </row>
    <row r="35" spans="1:19" x14ac:dyDescent="0.4">
      <c r="A35" s="282"/>
      <c r="B35" s="260"/>
      <c r="C35" s="261"/>
      <c r="D35" s="258"/>
      <c r="E35" s="257"/>
      <c r="F35" s="280"/>
      <c r="G35" s="256"/>
      <c r="H35" s="289"/>
      <c r="I35" s="283"/>
      <c r="J35" s="237">
        <f t="shared" si="1"/>
        <v>0</v>
      </c>
      <c r="K35" s="290">
        <f t="shared" si="1"/>
        <v>0</v>
      </c>
      <c r="L35" s="291">
        <f t="shared" si="1"/>
        <v>0</v>
      </c>
      <c r="M35" s="266"/>
      <c r="N35" s="286"/>
      <c r="O35" s="263">
        <f t="shared" si="3"/>
        <v>73.5</v>
      </c>
      <c r="P35" s="287">
        <f t="shared" si="2"/>
        <v>0</v>
      </c>
      <c r="Q35" s="256"/>
      <c r="R35" s="288"/>
      <c r="S35" s="256"/>
    </row>
    <row r="36" spans="1:19" x14ac:dyDescent="0.4">
      <c r="A36" s="282"/>
      <c r="B36" s="260"/>
      <c r="C36" s="261"/>
      <c r="D36" s="258"/>
      <c r="E36" s="257"/>
      <c r="F36" s="280"/>
      <c r="G36" s="256"/>
      <c r="H36" s="289"/>
      <c r="I36" s="283"/>
      <c r="J36" s="237">
        <f t="shared" si="1"/>
        <v>0</v>
      </c>
      <c r="K36" s="290">
        <f t="shared" si="1"/>
        <v>0</v>
      </c>
      <c r="L36" s="291">
        <f t="shared" si="1"/>
        <v>0</v>
      </c>
      <c r="M36" s="266"/>
      <c r="N36" s="286"/>
      <c r="O36" s="263">
        <f t="shared" si="3"/>
        <v>73.5</v>
      </c>
      <c r="P36" s="287">
        <f t="shared" si="2"/>
        <v>0</v>
      </c>
      <c r="Q36" s="256"/>
      <c r="R36" s="288"/>
      <c r="S36" s="256"/>
    </row>
    <row r="37" spans="1:19" x14ac:dyDescent="0.4">
      <c r="A37" s="282"/>
      <c r="B37" s="260"/>
      <c r="C37" s="261" t="s">
        <v>659</v>
      </c>
      <c r="D37" s="258"/>
      <c r="E37" s="257"/>
      <c r="F37" s="280"/>
      <c r="G37" s="256"/>
      <c r="H37" s="265" t="str">
        <f>C37</f>
        <v>검사료</v>
      </c>
      <c r="I37" s="266"/>
      <c r="J37" s="237">
        <f t="shared" si="1"/>
        <v>0</v>
      </c>
      <c r="K37" s="290">
        <f t="shared" si="1"/>
        <v>0</v>
      </c>
      <c r="L37" s="291">
        <f t="shared" si="1"/>
        <v>0</v>
      </c>
      <c r="M37" s="266"/>
      <c r="N37" s="286"/>
      <c r="O37" s="263">
        <f t="shared" si="3"/>
        <v>73.5</v>
      </c>
      <c r="P37" s="287">
        <f t="shared" si="2"/>
        <v>0</v>
      </c>
      <c r="Q37" s="256"/>
      <c r="R37" s="288"/>
      <c r="S37" s="256"/>
    </row>
    <row r="38" spans="1:19" x14ac:dyDescent="0.4">
      <c r="A38" s="282"/>
      <c r="B38" s="260"/>
      <c r="C38" s="261"/>
      <c r="D38" s="258"/>
      <c r="E38" s="257"/>
      <c r="F38" s="280"/>
      <c r="G38" s="256"/>
      <c r="H38" s="289"/>
      <c r="I38" s="283"/>
      <c r="J38" s="237">
        <f t="shared" si="1"/>
        <v>0</v>
      </c>
      <c r="K38" s="290">
        <f t="shared" si="1"/>
        <v>0</v>
      </c>
      <c r="L38" s="291">
        <f t="shared" si="1"/>
        <v>0</v>
      </c>
      <c r="M38" s="266"/>
      <c r="N38" s="286"/>
      <c r="O38" s="263">
        <f t="shared" si="3"/>
        <v>73.5</v>
      </c>
      <c r="P38" s="287">
        <f t="shared" si="2"/>
        <v>0</v>
      </c>
      <c r="Q38" s="256"/>
      <c r="R38" s="288"/>
      <c r="S38" s="256"/>
    </row>
    <row r="39" spans="1:19" x14ac:dyDescent="0.4">
      <c r="A39" s="282"/>
      <c r="B39" s="260"/>
      <c r="C39" s="261"/>
      <c r="D39" s="258"/>
      <c r="E39" s="257"/>
      <c r="F39" s="280"/>
      <c r="G39" s="256"/>
      <c r="H39" s="289"/>
      <c r="I39" s="283"/>
      <c r="J39" s="237">
        <f t="shared" si="1"/>
        <v>0</v>
      </c>
      <c r="K39" s="290">
        <f t="shared" si="1"/>
        <v>0</v>
      </c>
      <c r="L39" s="291">
        <f t="shared" si="1"/>
        <v>0</v>
      </c>
      <c r="M39" s="266"/>
      <c r="N39" s="286"/>
      <c r="O39" s="263">
        <f t="shared" si="3"/>
        <v>73.5</v>
      </c>
      <c r="P39" s="287">
        <f t="shared" si="2"/>
        <v>0</v>
      </c>
      <c r="Q39" s="256"/>
      <c r="R39" s="288"/>
      <c r="S39" s="256"/>
    </row>
    <row r="40" spans="1:19" x14ac:dyDescent="0.4">
      <c r="A40" s="282"/>
      <c r="B40" s="260"/>
      <c r="C40" s="261"/>
      <c r="D40" s="258"/>
      <c r="E40" s="257"/>
      <c r="F40" s="280"/>
      <c r="G40" s="256"/>
      <c r="H40" s="289"/>
      <c r="I40" s="283"/>
      <c r="J40" s="237">
        <f t="shared" si="1"/>
        <v>0</v>
      </c>
      <c r="K40" s="290">
        <f t="shared" si="1"/>
        <v>0</v>
      </c>
      <c r="L40" s="291">
        <f t="shared" si="1"/>
        <v>0</v>
      </c>
      <c r="M40" s="266"/>
      <c r="N40" s="286"/>
      <c r="O40" s="263">
        <f t="shared" si="3"/>
        <v>73.5</v>
      </c>
      <c r="P40" s="287">
        <f t="shared" si="2"/>
        <v>0</v>
      </c>
      <c r="Q40" s="256"/>
      <c r="R40" s="288"/>
      <c r="S40" s="256"/>
    </row>
    <row r="41" spans="1:19" x14ac:dyDescent="0.4">
      <c r="A41" s="256"/>
      <c r="B41" s="260"/>
      <c r="C41" s="261"/>
      <c r="D41" s="258"/>
      <c r="E41" s="257"/>
      <c r="F41" s="280"/>
      <c r="G41" s="256"/>
      <c r="H41" s="289"/>
      <c r="I41" s="283"/>
      <c r="J41" s="237">
        <f t="shared" si="1"/>
        <v>0</v>
      </c>
      <c r="K41" s="290">
        <f t="shared" si="1"/>
        <v>0</v>
      </c>
      <c r="L41" s="291">
        <f t="shared" si="1"/>
        <v>0</v>
      </c>
      <c r="M41" s="266"/>
      <c r="N41" s="286"/>
      <c r="O41" s="263">
        <f t="shared" si="3"/>
        <v>73.5</v>
      </c>
      <c r="P41" s="287">
        <f t="shared" si="2"/>
        <v>0</v>
      </c>
      <c r="Q41" s="256"/>
      <c r="R41" s="288"/>
      <c r="S41" s="256"/>
    </row>
    <row r="42" spans="1:19" x14ac:dyDescent="0.4">
      <c r="A42" s="256"/>
      <c r="B42" s="264"/>
      <c r="C42" s="261"/>
      <c r="D42" s="263"/>
      <c r="E42" s="257"/>
      <c r="F42" s="280"/>
      <c r="G42" s="256"/>
      <c r="H42" s="289"/>
      <c r="I42" s="283"/>
      <c r="J42" s="237">
        <f t="shared" si="1"/>
        <v>0</v>
      </c>
      <c r="K42" s="290">
        <f t="shared" si="1"/>
        <v>0</v>
      </c>
      <c r="L42" s="291">
        <f t="shared" si="1"/>
        <v>0</v>
      </c>
      <c r="M42" s="266"/>
      <c r="N42" s="286"/>
      <c r="O42" s="263">
        <f t="shared" si="3"/>
        <v>73.5</v>
      </c>
      <c r="P42" s="287">
        <f t="shared" si="2"/>
        <v>0</v>
      </c>
      <c r="Q42" s="256"/>
      <c r="R42" s="288"/>
      <c r="S42" s="256"/>
    </row>
    <row r="43" spans="1:19" x14ac:dyDescent="0.4">
      <c r="A43" s="256"/>
      <c r="B43" s="260"/>
      <c r="C43" s="261"/>
      <c r="D43" s="258"/>
      <c r="E43" s="257"/>
      <c r="F43" s="280"/>
      <c r="G43" s="256"/>
      <c r="H43" s="289"/>
      <c r="I43" s="283"/>
      <c r="J43" s="237">
        <f t="shared" si="1"/>
        <v>0</v>
      </c>
      <c r="K43" s="290">
        <f t="shared" si="1"/>
        <v>0</v>
      </c>
      <c r="L43" s="291">
        <f t="shared" si="1"/>
        <v>0</v>
      </c>
      <c r="M43" s="266"/>
      <c r="N43" s="286"/>
      <c r="O43" s="263">
        <f t="shared" si="3"/>
        <v>73.5</v>
      </c>
      <c r="P43" s="287">
        <f t="shared" si="2"/>
        <v>0</v>
      </c>
      <c r="Q43" s="256"/>
      <c r="R43" s="288"/>
      <c r="S43" s="256"/>
    </row>
    <row r="44" spans="1:19" x14ac:dyDescent="0.4">
      <c r="A44" s="256"/>
      <c r="B44" s="260"/>
      <c r="C44" s="261"/>
      <c r="D44" s="258"/>
      <c r="E44" s="257"/>
      <c r="F44" s="280"/>
      <c r="G44" s="256"/>
      <c r="H44" s="289"/>
      <c r="I44" s="283"/>
      <c r="J44" s="237">
        <f t="shared" si="1"/>
        <v>0</v>
      </c>
      <c r="K44" s="290">
        <f t="shared" si="1"/>
        <v>0</v>
      </c>
      <c r="L44" s="291">
        <f t="shared" si="1"/>
        <v>0</v>
      </c>
      <c r="M44" s="266"/>
      <c r="N44" s="286"/>
      <c r="O44" s="263">
        <f t="shared" si="3"/>
        <v>73.5</v>
      </c>
      <c r="P44" s="287">
        <f t="shared" si="2"/>
        <v>0</v>
      </c>
      <c r="Q44" s="256"/>
      <c r="R44" s="288"/>
      <c r="S44" s="256"/>
    </row>
    <row r="45" spans="1:19" x14ac:dyDescent="0.4">
      <c r="A45" s="256"/>
      <c r="B45" s="260"/>
      <c r="C45" s="261"/>
      <c r="D45" s="258"/>
      <c r="E45" s="257"/>
      <c r="F45" s="280"/>
      <c r="G45" s="256"/>
      <c r="H45" s="289"/>
      <c r="I45" s="283"/>
      <c r="J45" s="237">
        <f t="shared" si="1"/>
        <v>0</v>
      </c>
      <c r="K45" s="290">
        <f t="shared" si="1"/>
        <v>0</v>
      </c>
      <c r="L45" s="291">
        <f t="shared" si="1"/>
        <v>0</v>
      </c>
      <c r="M45" s="266"/>
      <c r="N45" s="286"/>
      <c r="O45" s="263">
        <f t="shared" si="3"/>
        <v>73.5</v>
      </c>
      <c r="P45" s="287">
        <f t="shared" si="2"/>
        <v>0</v>
      </c>
      <c r="Q45" s="256"/>
      <c r="R45" s="288"/>
      <c r="S45" s="256"/>
    </row>
    <row r="46" spans="1:19" ht="18" thickBot="1" x14ac:dyDescent="0.45">
      <c r="A46" s="256"/>
      <c r="B46" s="260"/>
      <c r="C46" s="246"/>
      <c r="D46" s="293"/>
      <c r="E46" s="270"/>
      <c r="F46" s="307"/>
      <c r="G46" s="256"/>
      <c r="H46" s="297"/>
      <c r="I46" s="308"/>
      <c r="J46" s="309">
        <f t="shared" si="1"/>
        <v>0</v>
      </c>
      <c r="K46" s="299">
        <f t="shared" si="1"/>
        <v>0</v>
      </c>
      <c r="L46" s="300">
        <f t="shared" si="1"/>
        <v>0</v>
      </c>
      <c r="M46" s="273"/>
      <c r="N46" s="301"/>
      <c r="O46" s="263">
        <f t="shared" si="3"/>
        <v>73.5</v>
      </c>
      <c r="P46" s="302">
        <f t="shared" si="2"/>
        <v>0</v>
      </c>
      <c r="Q46" s="256"/>
      <c r="R46" s="288"/>
      <c r="S46" s="256"/>
    </row>
    <row r="47" spans="1:19" x14ac:dyDescent="0.4">
      <c r="Q47" s="256"/>
      <c r="R47" s="256"/>
      <c r="S47" s="256"/>
    </row>
    <row r="48" spans="1:19" x14ac:dyDescent="0.4">
      <c r="Q48" s="256"/>
      <c r="R48" s="256"/>
      <c r="S48" s="256"/>
    </row>
    <row r="49" spans="17:19" x14ac:dyDescent="0.4">
      <c r="Q49" s="256"/>
      <c r="R49" s="256"/>
      <c r="S49" s="256"/>
    </row>
    <row r="50" spans="17:19" x14ac:dyDescent="0.4">
      <c r="Q50" s="256"/>
      <c r="R50" s="256"/>
      <c r="S50" s="256"/>
    </row>
    <row r="51" spans="17:19" x14ac:dyDescent="0.4">
      <c r="Q51" s="256"/>
      <c r="R51" s="256"/>
      <c r="S51" s="256"/>
    </row>
    <row r="52" spans="17:19" x14ac:dyDescent="0.4">
      <c r="Q52" s="256"/>
      <c r="R52" s="256"/>
      <c r="S52" s="256"/>
    </row>
    <row r="53" spans="17:19" x14ac:dyDescent="0.4">
      <c r="Q53" s="256"/>
      <c r="R53" s="256"/>
      <c r="S53" s="256"/>
    </row>
    <row r="54" spans="17:19" x14ac:dyDescent="0.4">
      <c r="Q54" s="256"/>
      <c r="R54" s="256"/>
      <c r="S54" s="256"/>
    </row>
    <row r="55" spans="17:19" x14ac:dyDescent="0.4">
      <c r="Q55" s="256"/>
      <c r="R55" s="256"/>
      <c r="S55" s="256"/>
    </row>
    <row r="56" spans="17:19" x14ac:dyDescent="0.4">
      <c r="Q56" s="256"/>
      <c r="R56" s="256"/>
      <c r="S56" s="256"/>
    </row>
    <row r="57" spans="17:19" x14ac:dyDescent="0.4">
      <c r="Q57" s="256"/>
      <c r="R57" s="256"/>
      <c r="S57" s="256"/>
    </row>
    <row r="58" spans="17:19" x14ac:dyDescent="0.4">
      <c r="Q58" s="256"/>
      <c r="R58" s="256"/>
      <c r="S58" s="256"/>
    </row>
    <row r="59" spans="17:19" x14ac:dyDescent="0.4">
      <c r="Q59" s="256"/>
      <c r="R59" s="256"/>
      <c r="S59" s="256"/>
    </row>
    <row r="60" spans="17:19" x14ac:dyDescent="0.4">
      <c r="Q60" s="256"/>
      <c r="R60" s="256"/>
      <c r="S60" s="256"/>
    </row>
    <row r="61" spans="17:19" x14ac:dyDescent="0.4">
      <c r="Q61" s="256"/>
      <c r="R61" s="256"/>
      <c r="S61" s="256"/>
    </row>
    <row r="62" spans="17:19" x14ac:dyDescent="0.4">
      <c r="Q62" s="256"/>
      <c r="R62" s="256"/>
      <c r="S62" s="256"/>
    </row>
    <row r="63" spans="17:19" x14ac:dyDescent="0.4">
      <c r="Q63" s="256"/>
      <c r="R63" s="256"/>
      <c r="S63" s="256"/>
    </row>
    <row r="64" spans="17:19" x14ac:dyDescent="0.4">
      <c r="Q64" s="256"/>
      <c r="R64" s="256"/>
      <c r="S64" s="256"/>
    </row>
  </sheetData>
  <mergeCells count="4">
    <mergeCell ref="A9:E9"/>
    <mergeCell ref="G9:L9"/>
    <mergeCell ref="C16:F16"/>
    <mergeCell ref="H16:L16"/>
  </mergeCells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6"/>
  <sheetViews>
    <sheetView tabSelected="1" workbookViewId="0">
      <selection activeCell="AK6" sqref="AK6"/>
    </sheetView>
  </sheetViews>
  <sheetFormatPr defaultColWidth="7.3984375" defaultRowHeight="15.6" x14ac:dyDescent="0.4"/>
  <cols>
    <col min="1" max="1" width="8.5" style="3" customWidth="1"/>
    <col min="2" max="2" width="8.59765625" style="3" customWidth="1"/>
    <col min="3" max="3" width="7.19921875" style="3" customWidth="1"/>
    <col min="4" max="4" width="5.09765625" style="3" customWidth="1"/>
    <col min="5" max="5" width="9.19921875" style="3" customWidth="1"/>
    <col min="6" max="6" width="4.09765625" style="3" customWidth="1"/>
    <col min="7" max="7" width="5.8984375" style="3" customWidth="1"/>
    <col min="8" max="8" width="3.8984375" style="3" customWidth="1"/>
    <col min="9" max="9" width="3" style="3" customWidth="1"/>
    <col min="10" max="10" width="6.69921875" style="3" customWidth="1"/>
    <col min="11" max="11" width="6.5" style="3" customWidth="1"/>
    <col min="12" max="12" width="4.69921875" style="3" customWidth="1"/>
    <col min="13" max="13" width="4.09765625" style="3" customWidth="1"/>
    <col min="14" max="14" width="5.69921875" style="3" customWidth="1"/>
    <col min="15" max="15" width="2.59765625" style="3" customWidth="1"/>
    <col min="16" max="17" width="4" style="3" hidden="1" customWidth="1"/>
    <col min="18" max="19" width="4" style="3" customWidth="1"/>
    <col min="20" max="20" width="3.3984375" style="3" customWidth="1"/>
    <col min="21" max="21" width="3" style="3" customWidth="1"/>
    <col min="22" max="22" width="6.19921875" style="3" customWidth="1"/>
    <col min="23" max="23" width="4.69921875" style="3" customWidth="1"/>
    <col min="24" max="24" width="4.8984375" style="3" customWidth="1"/>
    <col min="25" max="25" width="4.5" style="3" customWidth="1"/>
    <col min="26" max="26" width="5.09765625" style="3" customWidth="1"/>
    <col min="27" max="27" width="5.3984375" style="3" customWidth="1"/>
    <col min="28" max="28" width="7.8984375" style="3" customWidth="1"/>
    <col min="29" max="29" width="6.59765625" style="3" customWidth="1"/>
    <col min="30" max="34" width="1.8984375" style="3" customWidth="1"/>
    <col min="35" max="16384" width="7.3984375" style="3"/>
  </cols>
  <sheetData>
    <row r="1" spans="1:29" x14ac:dyDescent="0.4">
      <c r="A1" s="3" t="s">
        <v>0</v>
      </c>
      <c r="D1" s="3" t="s">
        <v>143</v>
      </c>
      <c r="E1" s="3">
        <v>3</v>
      </c>
      <c r="Y1" s="140" t="s">
        <v>97</v>
      </c>
      <c r="Z1" s="140"/>
      <c r="AA1" s="140"/>
    </row>
    <row r="2" spans="1:29" x14ac:dyDescent="0.4">
      <c r="A2" s="99" t="s">
        <v>1</v>
      </c>
      <c r="B2" s="101"/>
      <c r="C2" s="108" t="s">
        <v>64</v>
      </c>
      <c r="D2" s="108" t="s">
        <v>65</v>
      </c>
      <c r="E2" s="108">
        <v>0</v>
      </c>
      <c r="F2" s="108">
        <v>3</v>
      </c>
      <c r="G2" s="134" t="s">
        <v>62</v>
      </c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/>
      <c r="T2" s="120" t="s">
        <v>60</v>
      </c>
      <c r="U2" s="111"/>
      <c r="V2" s="111"/>
      <c r="W2" s="111"/>
      <c r="X2" s="111"/>
      <c r="Y2" s="111"/>
      <c r="Z2" s="111"/>
      <c r="AA2" s="121"/>
    </row>
    <row r="3" spans="1:29" x14ac:dyDescent="0.4">
      <c r="A3" s="105"/>
      <c r="B3" s="107"/>
      <c r="C3" s="108"/>
      <c r="D3" s="108"/>
      <c r="E3" s="108"/>
      <c r="F3" s="108"/>
      <c r="G3" s="137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9"/>
      <c r="T3" s="99" t="s">
        <v>2</v>
      </c>
      <c r="U3" s="101"/>
      <c r="V3" s="99" t="s">
        <v>293</v>
      </c>
      <c r="W3" s="100"/>
      <c r="X3" s="100"/>
      <c r="Y3" s="100"/>
      <c r="Z3" s="100"/>
      <c r="AA3" s="101"/>
    </row>
    <row r="4" spans="1:29" ht="17.399999999999999" x14ac:dyDescent="0.4">
      <c r="A4" s="157" t="s">
        <v>99</v>
      </c>
      <c r="B4" s="158"/>
      <c r="C4" s="120">
        <v>123456</v>
      </c>
      <c r="D4" s="111"/>
      <c r="E4" s="111"/>
      <c r="F4" s="121"/>
      <c r="G4" s="180" t="s">
        <v>41</v>
      </c>
      <c r="H4" s="180"/>
      <c r="I4" s="180"/>
      <c r="J4" s="180"/>
      <c r="K4" s="120"/>
      <c r="L4" s="111"/>
      <c r="M4" s="111"/>
      <c r="N4" s="111"/>
      <c r="O4" s="111"/>
      <c r="P4" s="111"/>
      <c r="Q4" s="111"/>
      <c r="R4" s="111"/>
      <c r="S4" s="121"/>
      <c r="T4" s="105"/>
      <c r="U4" s="107"/>
      <c r="V4" s="105"/>
      <c r="W4" s="106"/>
      <c r="X4" s="106"/>
      <c r="Y4" s="106"/>
      <c r="Z4" s="106"/>
      <c r="AA4" s="107"/>
    </row>
    <row r="5" spans="1:29" x14ac:dyDescent="0.4">
      <c r="A5" s="120" t="s">
        <v>66</v>
      </c>
      <c r="B5" s="121"/>
      <c r="C5" s="120" t="s">
        <v>294</v>
      </c>
      <c r="D5" s="111"/>
      <c r="E5" s="111"/>
      <c r="F5" s="121"/>
      <c r="G5" s="120" t="s">
        <v>77</v>
      </c>
      <c r="H5" s="111"/>
      <c r="I5" s="111"/>
      <c r="J5" s="121"/>
      <c r="K5" s="120"/>
      <c r="L5" s="111"/>
      <c r="M5" s="111"/>
      <c r="N5" s="111"/>
      <c r="O5" s="111"/>
      <c r="P5" s="111"/>
      <c r="Q5" s="111"/>
      <c r="R5" s="111"/>
      <c r="S5" s="121"/>
      <c r="T5" s="99" t="s">
        <v>3</v>
      </c>
      <c r="U5" s="101"/>
      <c r="V5" s="99"/>
      <c r="W5" s="100"/>
      <c r="X5" s="100"/>
      <c r="Y5" s="100"/>
      <c r="Z5" s="100"/>
      <c r="AA5" s="101"/>
    </row>
    <row r="6" spans="1:29" x14ac:dyDescent="0.4">
      <c r="A6" s="120" t="s">
        <v>4</v>
      </c>
      <c r="B6" s="121"/>
      <c r="C6" s="120"/>
      <c r="D6" s="111"/>
      <c r="E6" s="111"/>
      <c r="F6" s="121"/>
      <c r="G6" s="120"/>
      <c r="H6" s="111"/>
      <c r="I6" s="111"/>
      <c r="J6" s="121"/>
      <c r="K6" s="5" t="s">
        <v>55</v>
      </c>
      <c r="L6" s="120"/>
      <c r="M6" s="111"/>
      <c r="N6" s="111"/>
      <c r="O6" s="111"/>
      <c r="P6" s="111"/>
      <c r="Q6" s="111"/>
      <c r="R6" s="111"/>
      <c r="S6" s="121"/>
      <c r="T6" s="105"/>
      <c r="U6" s="107"/>
      <c r="V6" s="105"/>
      <c r="W6" s="106"/>
      <c r="X6" s="106"/>
      <c r="Y6" s="106"/>
      <c r="Z6" s="106"/>
      <c r="AA6" s="107"/>
    </row>
    <row r="7" spans="1:29" x14ac:dyDescent="0.4">
      <c r="A7" s="120" t="s">
        <v>67</v>
      </c>
      <c r="B7" s="111"/>
      <c r="C7" s="111"/>
      <c r="D7" s="111"/>
      <c r="E7" s="111"/>
      <c r="F7" s="121"/>
      <c r="G7" s="122" t="s">
        <v>42</v>
      </c>
      <c r="H7" s="123"/>
      <c r="I7" s="124"/>
      <c r="J7" s="97" t="s">
        <v>45</v>
      </c>
      <c r="K7" s="53" t="s">
        <v>54</v>
      </c>
      <c r="L7" s="122" t="s">
        <v>56</v>
      </c>
      <c r="M7" s="124"/>
      <c r="N7" s="122" t="s">
        <v>57</v>
      </c>
      <c r="O7" s="124"/>
      <c r="P7" s="122" t="s">
        <v>100</v>
      </c>
      <c r="Q7" s="123"/>
      <c r="R7" s="122" t="s">
        <v>101</v>
      </c>
      <c r="S7" s="124"/>
      <c r="T7" s="187" t="s">
        <v>102</v>
      </c>
      <c r="U7" s="188"/>
      <c r="V7" s="186" t="s">
        <v>103</v>
      </c>
      <c r="W7" s="186"/>
      <c r="X7" s="186"/>
      <c r="Y7" s="122" t="s">
        <v>61</v>
      </c>
      <c r="Z7" s="123"/>
      <c r="AA7" s="124"/>
    </row>
    <row r="8" spans="1:29" x14ac:dyDescent="0.4">
      <c r="A8" s="99"/>
      <c r="B8" s="100"/>
      <c r="C8" s="100"/>
      <c r="D8" s="100"/>
      <c r="E8" s="100"/>
      <c r="F8" s="101"/>
      <c r="G8" s="120"/>
      <c r="H8" s="111"/>
      <c r="I8" s="121"/>
      <c r="J8" s="4"/>
      <c r="K8" s="4"/>
      <c r="L8" s="120"/>
      <c r="M8" s="121"/>
      <c r="N8" s="120"/>
      <c r="O8" s="121"/>
      <c r="P8" s="120">
        <v>12345</v>
      </c>
      <c r="Q8" s="121"/>
      <c r="R8" s="120"/>
      <c r="S8" s="121"/>
      <c r="T8" s="195"/>
      <c r="U8" s="196"/>
      <c r="V8" s="120"/>
      <c r="W8" s="121"/>
      <c r="X8" s="92" t="s">
        <v>35</v>
      </c>
      <c r="Y8" s="125"/>
      <c r="Z8" s="126"/>
      <c r="AA8" s="127"/>
    </row>
    <row r="9" spans="1:29" x14ac:dyDescent="0.4">
      <c r="A9" s="120"/>
      <c r="B9" s="111"/>
      <c r="C9" s="111"/>
      <c r="D9" s="111"/>
      <c r="E9" s="111"/>
      <c r="F9" s="121"/>
      <c r="G9" s="120"/>
      <c r="H9" s="111"/>
      <c r="I9" s="121"/>
      <c r="J9" s="4"/>
      <c r="K9" s="4"/>
      <c r="L9" s="120"/>
      <c r="M9" s="121"/>
      <c r="N9" s="120"/>
      <c r="O9" s="121"/>
      <c r="P9" s="120"/>
      <c r="Q9" s="121"/>
      <c r="R9" s="120"/>
      <c r="S9" s="121"/>
      <c r="T9" s="120"/>
      <c r="U9" s="121"/>
      <c r="V9" s="120"/>
      <c r="W9" s="121"/>
      <c r="X9" s="92" t="s">
        <v>35</v>
      </c>
      <c r="Y9" s="128"/>
      <c r="Z9" s="129"/>
      <c r="AA9" s="130"/>
    </row>
    <row r="10" spans="1:29" x14ac:dyDescent="0.4">
      <c r="A10" s="120"/>
      <c r="B10" s="111"/>
      <c r="C10" s="111"/>
      <c r="D10" s="111"/>
      <c r="E10" s="111"/>
      <c r="F10" s="121"/>
      <c r="G10" s="120"/>
      <c r="H10" s="111"/>
      <c r="I10" s="121"/>
      <c r="J10" s="4"/>
      <c r="K10" s="4"/>
      <c r="L10" s="120"/>
      <c r="M10" s="121"/>
      <c r="N10" s="120"/>
      <c r="O10" s="121"/>
      <c r="P10" s="120"/>
      <c r="Q10" s="121"/>
      <c r="R10" s="120"/>
      <c r="S10" s="121"/>
      <c r="T10" s="120"/>
      <c r="U10" s="121"/>
      <c r="V10" s="120"/>
      <c r="W10" s="121"/>
      <c r="X10" s="92" t="s">
        <v>35</v>
      </c>
      <c r="Y10" s="131"/>
      <c r="Z10" s="132"/>
      <c r="AA10" s="133"/>
    </row>
    <row r="11" spans="1:29" x14ac:dyDescent="0.4">
      <c r="A11" s="171" t="s">
        <v>93</v>
      </c>
      <c r="B11" s="172"/>
      <c r="C11" s="92"/>
      <c r="D11" s="92" t="s">
        <v>94</v>
      </c>
      <c r="E11" s="95" t="s">
        <v>95</v>
      </c>
      <c r="F11" s="120" t="s">
        <v>141</v>
      </c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21"/>
    </row>
    <row r="12" spans="1:29" x14ac:dyDescent="0.4">
      <c r="A12" s="99" t="s">
        <v>34</v>
      </c>
      <c r="B12" s="100"/>
      <c r="C12" s="100"/>
      <c r="D12" s="101"/>
      <c r="E12" s="156" t="s">
        <v>104</v>
      </c>
      <c r="F12" s="147"/>
      <c r="G12" s="180" t="s">
        <v>40</v>
      </c>
      <c r="H12" s="180"/>
      <c r="I12" s="180"/>
      <c r="J12" s="105" t="s">
        <v>105</v>
      </c>
      <c r="K12" s="107"/>
      <c r="L12" s="171" t="s">
        <v>142</v>
      </c>
      <c r="M12" s="172"/>
      <c r="N12" s="172"/>
      <c r="O12" s="172"/>
      <c r="P12" s="172"/>
      <c r="Q12" s="172"/>
      <c r="R12" s="172"/>
      <c r="S12" s="193"/>
      <c r="T12" s="197" t="s">
        <v>78</v>
      </c>
      <c r="U12" s="198"/>
      <c r="V12" s="146"/>
      <c r="W12" s="191" t="s">
        <v>106</v>
      </c>
      <c r="X12" s="146"/>
      <c r="Y12" s="189" t="s">
        <v>90</v>
      </c>
      <c r="Z12" s="99"/>
      <c r="AA12" s="101"/>
      <c r="AB12" s="3">
        <v>2018</v>
      </c>
    </row>
    <row r="13" spans="1:29" x14ac:dyDescent="0.4">
      <c r="A13" s="105"/>
      <c r="B13" s="106"/>
      <c r="C13" s="106"/>
      <c r="D13" s="107"/>
      <c r="E13" s="156"/>
      <c r="F13" s="156"/>
      <c r="G13" s="108"/>
      <c r="H13" s="108"/>
      <c r="I13" s="108"/>
      <c r="J13" s="120" t="s">
        <v>46</v>
      </c>
      <c r="K13" s="121"/>
      <c r="L13" s="171" t="s">
        <v>142</v>
      </c>
      <c r="M13" s="172"/>
      <c r="N13" s="172"/>
      <c r="O13" s="172"/>
      <c r="P13" s="172"/>
      <c r="Q13" s="172"/>
      <c r="R13" s="172"/>
      <c r="S13" s="193"/>
      <c r="T13" s="199"/>
      <c r="U13" s="200"/>
      <c r="V13" s="147"/>
      <c r="W13" s="192"/>
      <c r="X13" s="147"/>
      <c r="Y13" s="190"/>
      <c r="Z13" s="105"/>
      <c r="AA13" s="107"/>
      <c r="AB13" s="3" t="s">
        <v>154</v>
      </c>
      <c r="AC13" s="3">
        <v>81.400000000000006</v>
      </c>
    </row>
    <row r="14" spans="1:29" ht="21.6" x14ac:dyDescent="0.4">
      <c r="A14" s="145" t="s">
        <v>63</v>
      </c>
      <c r="B14" s="6" t="s">
        <v>5</v>
      </c>
      <c r="C14" s="30"/>
      <c r="D14" s="37" t="s">
        <v>36</v>
      </c>
      <c r="E14" s="22"/>
      <c r="F14" s="31" t="s">
        <v>39</v>
      </c>
      <c r="G14" s="1" t="s">
        <v>71</v>
      </c>
      <c r="H14" s="1"/>
      <c r="I14" s="31" t="s">
        <v>36</v>
      </c>
      <c r="J14" s="112" t="s">
        <v>70</v>
      </c>
      <c r="K14" s="113"/>
      <c r="L14" s="112" t="s">
        <v>98</v>
      </c>
      <c r="M14" s="303"/>
      <c r="N14" s="303"/>
      <c r="O14" s="113"/>
      <c r="P14" s="123"/>
      <c r="Q14" s="123"/>
      <c r="R14" s="123"/>
      <c r="S14" s="123"/>
      <c r="T14" s="187" t="s">
        <v>91</v>
      </c>
      <c r="U14" s="188"/>
      <c r="V14" s="98" t="s">
        <v>92</v>
      </c>
      <c r="W14" s="53" t="s">
        <v>59</v>
      </c>
      <c r="X14" s="156"/>
      <c r="Y14" s="156"/>
      <c r="Z14" s="156"/>
      <c r="AA14" s="156"/>
      <c r="AB14" s="3" t="s">
        <v>155</v>
      </c>
      <c r="AC14" s="3">
        <v>73.5</v>
      </c>
    </row>
    <row r="15" spans="1:29" ht="25.2" x14ac:dyDescent="0.4">
      <c r="A15" s="146"/>
      <c r="B15" s="6" t="s">
        <v>6</v>
      </c>
      <c r="C15" s="7"/>
      <c r="D15" s="37" t="s">
        <v>36</v>
      </c>
      <c r="E15" s="22"/>
      <c r="F15" s="31" t="s">
        <v>39</v>
      </c>
      <c r="G15" s="1" t="s">
        <v>71</v>
      </c>
      <c r="H15" s="4"/>
      <c r="I15" s="31" t="s">
        <v>36</v>
      </c>
      <c r="J15" s="122" t="s">
        <v>47</v>
      </c>
      <c r="K15" s="124"/>
      <c r="L15" s="202" t="s">
        <v>58</v>
      </c>
      <c r="M15" s="203"/>
      <c r="N15" s="203"/>
      <c r="O15" s="203"/>
      <c r="P15" s="156" t="s">
        <v>107</v>
      </c>
      <c r="Q15" s="156"/>
      <c r="R15" s="156" t="s">
        <v>74</v>
      </c>
      <c r="S15" s="156"/>
      <c r="T15" s="194" t="s">
        <v>91</v>
      </c>
      <c r="U15" s="194"/>
      <c r="V15" s="78" t="s">
        <v>109</v>
      </c>
      <c r="W15" s="57" t="s">
        <v>110</v>
      </c>
      <c r="X15" s="112" t="s">
        <v>111</v>
      </c>
      <c r="Y15" s="113"/>
      <c r="Z15" s="1" t="s">
        <v>100</v>
      </c>
      <c r="AA15" s="1" t="s">
        <v>101</v>
      </c>
      <c r="AB15" s="3" t="s">
        <v>75</v>
      </c>
      <c r="AC15" s="3" t="s">
        <v>74</v>
      </c>
    </row>
    <row r="16" spans="1:29" x14ac:dyDescent="0.4">
      <c r="A16" s="146"/>
      <c r="B16" s="165" t="s">
        <v>7</v>
      </c>
      <c r="C16" s="166"/>
      <c r="D16" s="167"/>
      <c r="E16" s="52"/>
      <c r="F16" s="32" t="s">
        <v>39</v>
      </c>
      <c r="G16" s="99"/>
      <c r="H16" s="100"/>
      <c r="I16" s="101"/>
      <c r="J16" s="109"/>
      <c r="K16" s="109"/>
      <c r="L16" s="109"/>
      <c r="M16" s="109"/>
      <c r="N16" s="109"/>
      <c r="O16" s="109"/>
      <c r="P16" s="109"/>
      <c r="Q16" s="109"/>
      <c r="R16" s="109">
        <f>ROUND(AB16*AC16,0)</f>
        <v>0</v>
      </c>
      <c r="S16" s="109"/>
      <c r="T16" s="109">
        <v>1</v>
      </c>
      <c r="U16" s="109"/>
      <c r="V16" s="79">
        <v>1</v>
      </c>
      <c r="W16" s="79">
        <v>1</v>
      </c>
      <c r="X16" s="109">
        <f>R16*T16*V16*W16</f>
        <v>0</v>
      </c>
      <c r="Y16" s="109"/>
      <c r="Z16" s="79"/>
      <c r="AA16" s="94"/>
      <c r="AC16" s="3">
        <f>AC14</f>
        <v>73.5</v>
      </c>
    </row>
    <row r="17" spans="1:29" x14ac:dyDescent="0.4">
      <c r="A17" s="146"/>
      <c r="B17" s="168" t="s">
        <v>8</v>
      </c>
      <c r="C17" s="169"/>
      <c r="D17" s="170"/>
      <c r="E17" s="10"/>
      <c r="F17" s="33" t="s">
        <v>39</v>
      </c>
      <c r="G17" s="102"/>
      <c r="H17" s="103"/>
      <c r="I17" s="104"/>
      <c r="J17" s="109"/>
      <c r="K17" s="109"/>
      <c r="L17" s="109"/>
      <c r="M17" s="109"/>
      <c r="N17" s="109"/>
      <c r="O17" s="109"/>
      <c r="P17" s="109"/>
      <c r="Q17" s="109"/>
      <c r="R17" s="109">
        <f t="shared" ref="R17:R55" si="0">ROUND(AB17*AC17,0)</f>
        <v>0</v>
      </c>
      <c r="S17" s="109"/>
      <c r="T17" s="109">
        <v>1</v>
      </c>
      <c r="U17" s="109"/>
      <c r="V17" s="79">
        <v>1</v>
      </c>
      <c r="W17" s="79">
        <v>1</v>
      </c>
      <c r="X17" s="109">
        <f t="shared" ref="X17:X55" si="1">R17*T17*V17*W17</f>
        <v>0</v>
      </c>
      <c r="Y17" s="109"/>
      <c r="Z17" s="79"/>
      <c r="AA17" s="94"/>
      <c r="AC17" s="3">
        <f>AC16</f>
        <v>73.5</v>
      </c>
    </row>
    <row r="18" spans="1:29" x14ac:dyDescent="0.4">
      <c r="A18" s="146"/>
      <c r="B18" s="12" t="s">
        <v>9</v>
      </c>
      <c r="C18" s="13"/>
      <c r="D18" s="14"/>
      <c r="E18" s="10"/>
      <c r="F18" s="33" t="s">
        <v>39</v>
      </c>
      <c r="G18" s="102"/>
      <c r="H18" s="103"/>
      <c r="I18" s="104"/>
      <c r="J18" s="230"/>
      <c r="K18" s="230"/>
      <c r="L18" s="109"/>
      <c r="M18" s="109"/>
      <c r="N18" s="109"/>
      <c r="O18" s="109"/>
      <c r="P18" s="109"/>
      <c r="Q18" s="109"/>
      <c r="R18" s="109">
        <f t="shared" si="0"/>
        <v>0</v>
      </c>
      <c r="S18" s="109"/>
      <c r="T18" s="109">
        <v>1</v>
      </c>
      <c r="U18" s="109"/>
      <c r="V18" s="79">
        <v>1</v>
      </c>
      <c r="W18" s="79">
        <v>1</v>
      </c>
      <c r="X18" s="109">
        <f t="shared" si="1"/>
        <v>0</v>
      </c>
      <c r="Y18" s="109"/>
      <c r="Z18" s="79"/>
      <c r="AA18" s="94"/>
      <c r="AC18" s="3">
        <f t="shared" ref="AC18:AC55" si="2">AC17</f>
        <v>73.5</v>
      </c>
    </row>
    <row r="19" spans="1:29" x14ac:dyDescent="0.4">
      <c r="A19" s="147"/>
      <c r="B19" s="70" t="s">
        <v>69</v>
      </c>
      <c r="C19" s="7"/>
      <c r="D19" s="39" t="s">
        <v>36</v>
      </c>
      <c r="E19" s="12"/>
      <c r="F19" s="34" t="s">
        <v>39</v>
      </c>
      <c r="G19" s="105"/>
      <c r="H19" s="106"/>
      <c r="I19" s="107"/>
      <c r="J19" s="109"/>
      <c r="K19" s="109"/>
      <c r="L19" s="109"/>
      <c r="M19" s="109"/>
      <c r="N19" s="109"/>
      <c r="O19" s="109"/>
      <c r="P19" s="109"/>
      <c r="Q19" s="109"/>
      <c r="R19" s="109">
        <f t="shared" si="0"/>
        <v>0</v>
      </c>
      <c r="S19" s="109"/>
      <c r="T19" s="109">
        <v>1</v>
      </c>
      <c r="U19" s="109"/>
      <c r="V19" s="79">
        <v>1</v>
      </c>
      <c r="W19" s="79">
        <v>1</v>
      </c>
      <c r="X19" s="109">
        <f t="shared" si="1"/>
        <v>0</v>
      </c>
      <c r="Y19" s="109"/>
      <c r="Z19" s="79"/>
      <c r="AA19" s="94"/>
      <c r="AC19" s="3">
        <f t="shared" si="2"/>
        <v>73.5</v>
      </c>
    </row>
    <row r="20" spans="1:29" x14ac:dyDescent="0.4">
      <c r="A20" s="178" t="s">
        <v>12</v>
      </c>
      <c r="B20" s="6" t="s">
        <v>10</v>
      </c>
      <c r="C20" s="7"/>
      <c r="D20" s="96" t="s">
        <v>37</v>
      </c>
      <c r="E20" s="60"/>
      <c r="F20" s="35" t="s">
        <v>39</v>
      </c>
      <c r="G20" s="99"/>
      <c r="H20" s="100"/>
      <c r="I20" s="35" t="s">
        <v>39</v>
      </c>
      <c r="J20" s="109"/>
      <c r="K20" s="109"/>
      <c r="L20" s="109"/>
      <c r="M20" s="109"/>
      <c r="N20" s="109"/>
      <c r="O20" s="109"/>
      <c r="P20" s="109"/>
      <c r="Q20" s="109"/>
      <c r="R20" s="109">
        <f t="shared" si="0"/>
        <v>0</v>
      </c>
      <c r="S20" s="109"/>
      <c r="T20" s="109">
        <v>1</v>
      </c>
      <c r="U20" s="109"/>
      <c r="V20" s="79">
        <v>1</v>
      </c>
      <c r="W20" s="79">
        <v>1</v>
      </c>
      <c r="X20" s="109">
        <f t="shared" si="1"/>
        <v>0</v>
      </c>
      <c r="Y20" s="109"/>
      <c r="Z20" s="79"/>
      <c r="AA20" s="94"/>
      <c r="AC20" s="3">
        <f t="shared" si="2"/>
        <v>73.5</v>
      </c>
    </row>
    <row r="21" spans="1:29" x14ac:dyDescent="0.4">
      <c r="A21" s="179"/>
      <c r="B21" s="6" t="s">
        <v>11</v>
      </c>
      <c r="C21" s="7"/>
      <c r="D21" s="96" t="s">
        <v>37</v>
      </c>
      <c r="E21" s="12"/>
      <c r="F21" s="36" t="s">
        <v>39</v>
      </c>
      <c r="G21" s="105"/>
      <c r="H21" s="106"/>
      <c r="I21" s="36" t="s">
        <v>39</v>
      </c>
      <c r="J21" s="109"/>
      <c r="K21" s="109"/>
      <c r="L21" s="109"/>
      <c r="M21" s="109"/>
      <c r="N21" s="109"/>
      <c r="O21" s="109"/>
      <c r="P21" s="109"/>
      <c r="Q21" s="109"/>
      <c r="R21" s="109">
        <f t="shared" si="0"/>
        <v>0</v>
      </c>
      <c r="S21" s="109"/>
      <c r="T21" s="109">
        <v>1</v>
      </c>
      <c r="U21" s="109"/>
      <c r="V21" s="79">
        <v>1</v>
      </c>
      <c r="W21" s="79">
        <v>1</v>
      </c>
      <c r="X21" s="109">
        <f t="shared" si="1"/>
        <v>0</v>
      </c>
      <c r="Y21" s="109"/>
      <c r="Z21" s="79"/>
      <c r="AA21" s="94"/>
      <c r="AC21" s="3">
        <f t="shared" si="2"/>
        <v>73.5</v>
      </c>
    </row>
    <row r="22" spans="1:29" x14ac:dyDescent="0.4">
      <c r="A22" s="180"/>
      <c r="B22" s="60" t="s">
        <v>13</v>
      </c>
      <c r="C22" s="61"/>
      <c r="D22" s="41" t="s">
        <v>36</v>
      </c>
      <c r="E22" s="6"/>
      <c r="F22" s="37"/>
      <c r="G22" s="120"/>
      <c r="H22" s="111"/>
      <c r="I22" s="37"/>
      <c r="J22" s="109"/>
      <c r="K22" s="109"/>
      <c r="L22" s="109"/>
      <c r="M22" s="109"/>
      <c r="N22" s="109"/>
      <c r="O22" s="109"/>
      <c r="P22" s="109"/>
      <c r="Q22" s="109"/>
      <c r="R22" s="109">
        <f t="shared" si="0"/>
        <v>0</v>
      </c>
      <c r="S22" s="109"/>
      <c r="T22" s="109">
        <v>1</v>
      </c>
      <c r="U22" s="109"/>
      <c r="V22" s="79">
        <v>1</v>
      </c>
      <c r="W22" s="79">
        <v>1</v>
      </c>
      <c r="X22" s="109">
        <f t="shared" si="1"/>
        <v>0</v>
      </c>
      <c r="Y22" s="109"/>
      <c r="Z22" s="79"/>
      <c r="AA22" s="94"/>
      <c r="AC22" s="3">
        <f t="shared" si="2"/>
        <v>73.5</v>
      </c>
    </row>
    <row r="23" spans="1:29" x14ac:dyDescent="0.4">
      <c r="A23" s="178" t="s">
        <v>19</v>
      </c>
      <c r="B23" s="2" t="s">
        <v>68</v>
      </c>
      <c r="C23" s="61"/>
      <c r="D23" s="41" t="s">
        <v>35</v>
      </c>
      <c r="E23" s="60"/>
      <c r="F23" s="35" t="s">
        <v>39</v>
      </c>
      <c r="G23" s="99"/>
      <c r="H23" s="100"/>
      <c r="I23" s="35" t="s">
        <v>39</v>
      </c>
      <c r="J23" s="109"/>
      <c r="K23" s="109"/>
      <c r="L23" s="109"/>
      <c r="M23" s="109"/>
      <c r="N23" s="109"/>
      <c r="O23" s="109"/>
      <c r="P23" s="109"/>
      <c r="Q23" s="109"/>
      <c r="R23" s="109">
        <f t="shared" si="0"/>
        <v>0</v>
      </c>
      <c r="S23" s="109"/>
      <c r="T23" s="109">
        <v>1</v>
      </c>
      <c r="U23" s="109"/>
      <c r="V23" s="79">
        <v>1</v>
      </c>
      <c r="W23" s="79">
        <v>1</v>
      </c>
      <c r="X23" s="109">
        <f t="shared" si="1"/>
        <v>0</v>
      </c>
      <c r="Y23" s="109"/>
      <c r="Z23" s="79"/>
      <c r="AA23" s="94"/>
      <c r="AC23" s="3">
        <f t="shared" si="2"/>
        <v>73.5</v>
      </c>
    </row>
    <row r="24" spans="1:29" x14ac:dyDescent="0.4">
      <c r="A24" s="179"/>
      <c r="B24" s="10" t="s">
        <v>14</v>
      </c>
      <c r="C24" s="11"/>
      <c r="D24" s="42" t="s">
        <v>35</v>
      </c>
      <c r="E24" s="10"/>
      <c r="F24" s="38" t="s">
        <v>39</v>
      </c>
      <c r="G24" s="102"/>
      <c r="H24" s="103"/>
      <c r="I24" s="38" t="s">
        <v>39</v>
      </c>
      <c r="J24" s="109"/>
      <c r="K24" s="109"/>
      <c r="L24" s="109"/>
      <c r="M24" s="109"/>
      <c r="N24" s="109"/>
      <c r="O24" s="109"/>
      <c r="P24" s="109"/>
      <c r="Q24" s="109"/>
      <c r="R24" s="109">
        <f t="shared" si="0"/>
        <v>0</v>
      </c>
      <c r="S24" s="109"/>
      <c r="T24" s="109">
        <v>1</v>
      </c>
      <c r="U24" s="109"/>
      <c r="V24" s="79">
        <v>1</v>
      </c>
      <c r="W24" s="79">
        <v>1</v>
      </c>
      <c r="X24" s="109">
        <f t="shared" si="1"/>
        <v>0</v>
      </c>
      <c r="Y24" s="109"/>
      <c r="Z24" s="79"/>
      <c r="AA24" s="94"/>
      <c r="AC24" s="3">
        <f t="shared" si="2"/>
        <v>73.5</v>
      </c>
    </row>
    <row r="25" spans="1:29" x14ac:dyDescent="0.4">
      <c r="A25" s="179"/>
      <c r="B25" s="10" t="s">
        <v>16</v>
      </c>
      <c r="C25" s="11"/>
      <c r="D25" s="42" t="s">
        <v>36</v>
      </c>
      <c r="E25" s="10"/>
      <c r="F25" s="38" t="s">
        <v>39</v>
      </c>
      <c r="G25" s="102"/>
      <c r="H25" s="103"/>
      <c r="I25" s="38" t="s">
        <v>39</v>
      </c>
      <c r="J25" s="109"/>
      <c r="K25" s="109"/>
      <c r="L25" s="109"/>
      <c r="M25" s="109"/>
      <c r="N25" s="109"/>
      <c r="O25" s="109"/>
      <c r="P25" s="109"/>
      <c r="Q25" s="109"/>
      <c r="R25" s="109">
        <f t="shared" si="0"/>
        <v>0</v>
      </c>
      <c r="S25" s="109"/>
      <c r="T25" s="109">
        <v>1</v>
      </c>
      <c r="U25" s="109"/>
      <c r="V25" s="79">
        <v>1</v>
      </c>
      <c r="W25" s="79">
        <v>1</v>
      </c>
      <c r="X25" s="109">
        <f t="shared" si="1"/>
        <v>0</v>
      </c>
      <c r="Y25" s="109"/>
      <c r="Z25" s="79"/>
      <c r="AA25" s="94"/>
      <c r="AC25" s="3">
        <f t="shared" si="2"/>
        <v>73.5</v>
      </c>
    </row>
    <row r="26" spans="1:29" x14ac:dyDescent="0.4">
      <c r="A26" s="179"/>
      <c r="B26" s="10" t="s">
        <v>15</v>
      </c>
      <c r="C26" s="11"/>
      <c r="D26" s="42" t="s">
        <v>36</v>
      </c>
      <c r="E26" s="10"/>
      <c r="F26" s="38" t="s">
        <v>39</v>
      </c>
      <c r="G26" s="102"/>
      <c r="H26" s="103"/>
      <c r="I26" s="38" t="s">
        <v>39</v>
      </c>
      <c r="J26" s="109"/>
      <c r="K26" s="109"/>
      <c r="L26" s="109"/>
      <c r="M26" s="109"/>
      <c r="N26" s="109"/>
      <c r="O26" s="109"/>
      <c r="P26" s="109"/>
      <c r="Q26" s="109"/>
      <c r="R26" s="109">
        <f t="shared" si="0"/>
        <v>0</v>
      </c>
      <c r="S26" s="109"/>
      <c r="T26" s="109">
        <v>1</v>
      </c>
      <c r="U26" s="109"/>
      <c r="V26" s="79">
        <v>1</v>
      </c>
      <c r="W26" s="79">
        <v>1</v>
      </c>
      <c r="X26" s="109">
        <f t="shared" si="1"/>
        <v>0</v>
      </c>
      <c r="Y26" s="109"/>
      <c r="Z26" s="79"/>
      <c r="AA26" s="94"/>
      <c r="AC26" s="3">
        <f t="shared" si="2"/>
        <v>73.5</v>
      </c>
    </row>
    <row r="27" spans="1:29" x14ac:dyDescent="0.4">
      <c r="A27" s="179"/>
      <c r="B27" s="10" t="s">
        <v>17</v>
      </c>
      <c r="C27" s="11"/>
      <c r="D27" s="42"/>
      <c r="E27" s="10"/>
      <c r="F27" s="38" t="s">
        <v>39</v>
      </c>
      <c r="G27" s="102"/>
      <c r="H27" s="103"/>
      <c r="I27" s="38"/>
      <c r="J27" s="109"/>
      <c r="K27" s="109"/>
      <c r="L27" s="109"/>
      <c r="M27" s="109"/>
      <c r="N27" s="109"/>
      <c r="O27" s="109"/>
      <c r="P27" s="109"/>
      <c r="Q27" s="109"/>
      <c r="R27" s="109">
        <f t="shared" si="0"/>
        <v>0</v>
      </c>
      <c r="S27" s="109"/>
      <c r="T27" s="109">
        <v>1</v>
      </c>
      <c r="U27" s="109"/>
      <c r="V27" s="79">
        <v>1</v>
      </c>
      <c r="W27" s="79">
        <v>1</v>
      </c>
      <c r="X27" s="109">
        <f t="shared" si="1"/>
        <v>0</v>
      </c>
      <c r="Y27" s="109"/>
      <c r="Z27" s="79"/>
      <c r="AA27" s="94"/>
      <c r="AC27" s="3">
        <f t="shared" si="2"/>
        <v>73.5</v>
      </c>
    </row>
    <row r="28" spans="1:29" x14ac:dyDescent="0.4">
      <c r="A28" s="180"/>
      <c r="B28" s="12" t="s">
        <v>18</v>
      </c>
      <c r="C28" s="13"/>
      <c r="D28" s="39" t="s">
        <v>36</v>
      </c>
      <c r="E28" s="12"/>
      <c r="F28" s="36" t="s">
        <v>39</v>
      </c>
      <c r="G28" s="105"/>
      <c r="H28" s="106"/>
      <c r="I28" s="36" t="s">
        <v>39</v>
      </c>
      <c r="J28" s="109"/>
      <c r="K28" s="109"/>
      <c r="L28" s="109"/>
      <c r="M28" s="109"/>
      <c r="N28" s="109"/>
      <c r="O28" s="109"/>
      <c r="P28" s="109"/>
      <c r="Q28" s="109"/>
      <c r="R28" s="109">
        <f t="shared" si="0"/>
        <v>0</v>
      </c>
      <c r="S28" s="109"/>
      <c r="T28" s="109">
        <v>1</v>
      </c>
      <c r="U28" s="109"/>
      <c r="V28" s="79">
        <v>1</v>
      </c>
      <c r="W28" s="79">
        <v>1</v>
      </c>
      <c r="X28" s="109">
        <f t="shared" si="1"/>
        <v>0</v>
      </c>
      <c r="Y28" s="109"/>
      <c r="Z28" s="79"/>
      <c r="AA28" s="94"/>
      <c r="AC28" s="3">
        <f t="shared" si="2"/>
        <v>73.5</v>
      </c>
    </row>
    <row r="29" spans="1:29" x14ac:dyDescent="0.4">
      <c r="A29" s="15" t="s">
        <v>20</v>
      </c>
      <c r="B29" s="93" t="s">
        <v>72</v>
      </c>
      <c r="C29" s="7"/>
      <c r="D29" s="40" t="s">
        <v>36</v>
      </c>
      <c r="E29" s="60"/>
      <c r="F29" s="35" t="s">
        <v>39</v>
      </c>
      <c r="G29" s="99"/>
      <c r="H29" s="100"/>
      <c r="I29" s="35" t="s">
        <v>39</v>
      </c>
      <c r="J29" s="109"/>
      <c r="K29" s="109"/>
      <c r="L29" s="109"/>
      <c r="M29" s="109"/>
      <c r="N29" s="109"/>
      <c r="O29" s="109"/>
      <c r="P29" s="109"/>
      <c r="Q29" s="109"/>
      <c r="R29" s="109">
        <f t="shared" si="0"/>
        <v>0</v>
      </c>
      <c r="S29" s="109"/>
      <c r="T29" s="109">
        <v>1</v>
      </c>
      <c r="U29" s="109"/>
      <c r="V29" s="79">
        <v>1</v>
      </c>
      <c r="W29" s="79">
        <v>1</v>
      </c>
      <c r="X29" s="109">
        <f t="shared" si="1"/>
        <v>0</v>
      </c>
      <c r="Y29" s="109"/>
      <c r="Z29" s="79"/>
      <c r="AA29" s="94"/>
      <c r="AC29" s="3">
        <f t="shared" si="2"/>
        <v>73.5</v>
      </c>
    </row>
    <row r="30" spans="1:29" x14ac:dyDescent="0.4">
      <c r="A30" s="17" t="s">
        <v>21</v>
      </c>
      <c r="B30" s="6" t="s">
        <v>72</v>
      </c>
      <c r="C30" s="7"/>
      <c r="D30" s="40" t="s">
        <v>38</v>
      </c>
      <c r="E30" s="10"/>
      <c r="F30" s="38" t="s">
        <v>39</v>
      </c>
      <c r="G30" s="183"/>
      <c r="H30" s="103"/>
      <c r="I30" s="38" t="s">
        <v>39</v>
      </c>
      <c r="J30" s="109"/>
      <c r="K30" s="109"/>
      <c r="L30" s="109"/>
      <c r="M30" s="109"/>
      <c r="N30" s="109"/>
      <c r="O30" s="109"/>
      <c r="P30" s="109"/>
      <c r="Q30" s="109"/>
      <c r="R30" s="109">
        <f t="shared" si="0"/>
        <v>0</v>
      </c>
      <c r="S30" s="109"/>
      <c r="T30" s="109">
        <v>1</v>
      </c>
      <c r="U30" s="109"/>
      <c r="V30" s="79">
        <v>1</v>
      </c>
      <c r="W30" s="79">
        <v>1</v>
      </c>
      <c r="X30" s="109">
        <f t="shared" si="1"/>
        <v>0</v>
      </c>
      <c r="Y30" s="109"/>
      <c r="Z30" s="79"/>
      <c r="AA30" s="94"/>
      <c r="AC30" s="3">
        <f t="shared" si="2"/>
        <v>73.5</v>
      </c>
    </row>
    <row r="31" spans="1:29" x14ac:dyDescent="0.4">
      <c r="A31" s="18" t="s">
        <v>22</v>
      </c>
      <c r="B31" s="6" t="s">
        <v>72</v>
      </c>
      <c r="C31" s="7"/>
      <c r="D31" s="40" t="s">
        <v>38</v>
      </c>
      <c r="E31" s="12"/>
      <c r="F31" s="36" t="s">
        <v>39</v>
      </c>
      <c r="G31" s="105"/>
      <c r="H31" s="106"/>
      <c r="I31" s="36" t="s">
        <v>39</v>
      </c>
      <c r="J31" s="109"/>
      <c r="K31" s="109"/>
      <c r="L31" s="109"/>
      <c r="M31" s="109"/>
      <c r="N31" s="109"/>
      <c r="O31" s="109"/>
      <c r="P31" s="109"/>
      <c r="Q31" s="109"/>
      <c r="R31" s="109">
        <f t="shared" si="0"/>
        <v>0</v>
      </c>
      <c r="S31" s="109"/>
      <c r="T31" s="109">
        <v>1</v>
      </c>
      <c r="U31" s="109"/>
      <c r="V31" s="79">
        <v>1</v>
      </c>
      <c r="W31" s="79">
        <v>1</v>
      </c>
      <c r="X31" s="109">
        <f t="shared" si="1"/>
        <v>0</v>
      </c>
      <c r="Y31" s="109"/>
      <c r="Z31" s="79"/>
      <c r="AA31" s="94"/>
      <c r="AC31" s="3">
        <f t="shared" si="2"/>
        <v>73.5</v>
      </c>
    </row>
    <row r="32" spans="1:29" x14ac:dyDescent="0.4">
      <c r="A32" s="181" t="s">
        <v>23</v>
      </c>
      <c r="B32" s="77" t="s">
        <v>25</v>
      </c>
      <c r="C32" s="61"/>
      <c r="D32" s="41" t="s">
        <v>38</v>
      </c>
      <c r="E32" s="52"/>
      <c r="F32" s="35" t="s">
        <v>39</v>
      </c>
      <c r="G32" s="204"/>
      <c r="H32" s="126"/>
      <c r="I32" s="35" t="s">
        <v>39</v>
      </c>
      <c r="J32" s="109"/>
      <c r="K32" s="109"/>
      <c r="L32" s="109"/>
      <c r="M32" s="109"/>
      <c r="N32" s="109"/>
      <c r="O32" s="109"/>
      <c r="P32" s="109"/>
      <c r="Q32" s="109"/>
      <c r="R32" s="109">
        <f t="shared" si="0"/>
        <v>0</v>
      </c>
      <c r="S32" s="109"/>
      <c r="T32" s="109">
        <v>1</v>
      </c>
      <c r="U32" s="109"/>
      <c r="V32" s="79">
        <v>1</v>
      </c>
      <c r="W32" s="79">
        <v>1</v>
      </c>
      <c r="X32" s="109">
        <f t="shared" si="1"/>
        <v>0</v>
      </c>
      <c r="Y32" s="109"/>
      <c r="Z32" s="79"/>
      <c r="AA32" s="94"/>
      <c r="AC32" s="3">
        <f t="shared" si="2"/>
        <v>73.5</v>
      </c>
    </row>
    <row r="33" spans="1:29" x14ac:dyDescent="0.4">
      <c r="A33" s="182"/>
      <c r="B33" s="12" t="s">
        <v>26</v>
      </c>
      <c r="C33" s="13"/>
      <c r="D33" s="39" t="s">
        <v>36</v>
      </c>
      <c r="E33" s="12"/>
      <c r="F33" s="36" t="s">
        <v>39</v>
      </c>
      <c r="G33" s="105"/>
      <c r="H33" s="106"/>
      <c r="I33" s="36" t="s">
        <v>39</v>
      </c>
      <c r="J33" s="109"/>
      <c r="K33" s="109"/>
      <c r="L33" s="109"/>
      <c r="M33" s="109"/>
      <c r="N33" s="109"/>
      <c r="O33" s="109"/>
      <c r="P33" s="109"/>
      <c r="Q33" s="109"/>
      <c r="R33" s="109">
        <f t="shared" si="0"/>
        <v>0</v>
      </c>
      <c r="S33" s="109"/>
      <c r="T33" s="109">
        <v>1</v>
      </c>
      <c r="U33" s="109"/>
      <c r="V33" s="79">
        <v>1</v>
      </c>
      <c r="W33" s="79">
        <v>1</v>
      </c>
      <c r="X33" s="109">
        <f t="shared" si="1"/>
        <v>0</v>
      </c>
      <c r="Y33" s="109"/>
      <c r="Z33" s="79"/>
      <c r="AA33" s="94"/>
      <c r="AC33" s="3">
        <f t="shared" si="2"/>
        <v>73.5</v>
      </c>
    </row>
    <row r="34" spans="1:29" x14ac:dyDescent="0.4">
      <c r="A34" s="151" t="s">
        <v>24</v>
      </c>
      <c r="B34" s="60" t="s">
        <v>27</v>
      </c>
      <c r="C34" s="61"/>
      <c r="D34" s="41" t="s">
        <v>38</v>
      </c>
      <c r="E34" s="60"/>
      <c r="F34" s="35" t="s">
        <v>39</v>
      </c>
      <c r="G34" s="99"/>
      <c r="H34" s="100"/>
      <c r="I34" s="35" t="s">
        <v>39</v>
      </c>
      <c r="J34" s="109"/>
      <c r="K34" s="109"/>
      <c r="L34" s="109"/>
      <c r="M34" s="109"/>
      <c r="N34" s="109"/>
      <c r="O34" s="109"/>
      <c r="P34" s="109"/>
      <c r="Q34" s="109"/>
      <c r="R34" s="109">
        <f t="shared" si="0"/>
        <v>0</v>
      </c>
      <c r="S34" s="109"/>
      <c r="T34" s="109">
        <v>1</v>
      </c>
      <c r="U34" s="109"/>
      <c r="V34" s="79">
        <v>1</v>
      </c>
      <c r="W34" s="79">
        <v>1</v>
      </c>
      <c r="X34" s="109">
        <f t="shared" si="1"/>
        <v>0</v>
      </c>
      <c r="Y34" s="109"/>
      <c r="Z34" s="79"/>
      <c r="AA34" s="94"/>
      <c r="AC34" s="3">
        <f t="shared" si="2"/>
        <v>73.5</v>
      </c>
    </row>
    <row r="35" spans="1:29" x14ac:dyDescent="0.4">
      <c r="A35" s="152"/>
      <c r="B35" s="71" t="s">
        <v>28</v>
      </c>
      <c r="C35" s="11"/>
      <c r="D35" s="42"/>
      <c r="E35" s="10"/>
      <c r="F35" s="38" t="s">
        <v>39</v>
      </c>
      <c r="G35" s="102"/>
      <c r="H35" s="103"/>
      <c r="I35" s="38"/>
      <c r="J35" s="109"/>
      <c r="K35" s="109"/>
      <c r="L35" s="109"/>
      <c r="M35" s="109"/>
      <c r="N35" s="109"/>
      <c r="O35" s="109"/>
      <c r="P35" s="109"/>
      <c r="Q35" s="109"/>
      <c r="R35" s="109">
        <f t="shared" si="0"/>
        <v>0</v>
      </c>
      <c r="S35" s="109"/>
      <c r="T35" s="109">
        <v>1</v>
      </c>
      <c r="U35" s="109"/>
      <c r="V35" s="79">
        <v>1</v>
      </c>
      <c r="W35" s="79">
        <v>1</v>
      </c>
      <c r="X35" s="109">
        <f t="shared" si="1"/>
        <v>0</v>
      </c>
      <c r="Y35" s="109"/>
      <c r="Z35" s="79"/>
      <c r="AA35" s="94"/>
      <c r="AC35" s="3">
        <f t="shared" si="2"/>
        <v>73.5</v>
      </c>
    </row>
    <row r="36" spans="1:29" x14ac:dyDescent="0.4">
      <c r="A36" s="153"/>
      <c r="B36" s="10" t="s">
        <v>29</v>
      </c>
      <c r="C36" s="11"/>
      <c r="D36" s="42" t="s">
        <v>38</v>
      </c>
      <c r="E36" s="12"/>
      <c r="F36" s="36" t="s">
        <v>39</v>
      </c>
      <c r="G36" s="105"/>
      <c r="H36" s="106"/>
      <c r="I36" s="36"/>
      <c r="J36" s="109"/>
      <c r="K36" s="109"/>
      <c r="L36" s="109"/>
      <c r="M36" s="109"/>
      <c r="N36" s="109"/>
      <c r="O36" s="109"/>
      <c r="P36" s="109"/>
      <c r="Q36" s="109"/>
      <c r="R36" s="109">
        <f t="shared" si="0"/>
        <v>0</v>
      </c>
      <c r="S36" s="109"/>
      <c r="T36" s="109">
        <v>1</v>
      </c>
      <c r="U36" s="109"/>
      <c r="V36" s="79">
        <v>1</v>
      </c>
      <c r="W36" s="79">
        <v>1</v>
      </c>
      <c r="X36" s="109">
        <f t="shared" si="1"/>
        <v>0</v>
      </c>
      <c r="Y36" s="109"/>
      <c r="Z36" s="79"/>
      <c r="AA36" s="94"/>
      <c r="AC36" s="3">
        <f t="shared" si="2"/>
        <v>73.5</v>
      </c>
    </row>
    <row r="37" spans="1:29" x14ac:dyDescent="0.4">
      <c r="A37" s="154" t="s">
        <v>76</v>
      </c>
      <c r="B37" s="60" t="s">
        <v>30</v>
      </c>
      <c r="C37" s="61"/>
      <c r="D37" s="41" t="s">
        <v>38</v>
      </c>
      <c r="E37" s="60"/>
      <c r="F37" s="35" t="s">
        <v>39</v>
      </c>
      <c r="G37" s="99"/>
      <c r="H37" s="100"/>
      <c r="I37" s="35" t="s">
        <v>39</v>
      </c>
      <c r="J37" s="109"/>
      <c r="K37" s="109"/>
      <c r="L37" s="109"/>
      <c r="M37" s="109"/>
      <c r="N37" s="109"/>
      <c r="O37" s="109"/>
      <c r="P37" s="109"/>
      <c r="Q37" s="109"/>
      <c r="R37" s="109">
        <f t="shared" si="0"/>
        <v>0</v>
      </c>
      <c r="S37" s="109"/>
      <c r="T37" s="109">
        <v>1</v>
      </c>
      <c r="U37" s="109"/>
      <c r="V37" s="79">
        <v>1</v>
      </c>
      <c r="W37" s="79">
        <v>1</v>
      </c>
      <c r="X37" s="109">
        <f t="shared" si="1"/>
        <v>0</v>
      </c>
      <c r="Y37" s="109"/>
      <c r="Z37" s="79"/>
      <c r="AA37" s="94"/>
      <c r="AC37" s="3">
        <f t="shared" si="2"/>
        <v>73.5</v>
      </c>
    </row>
    <row r="38" spans="1:29" x14ac:dyDescent="0.4">
      <c r="A38" s="155"/>
      <c r="B38" s="12" t="s">
        <v>31</v>
      </c>
      <c r="C38" s="13"/>
      <c r="D38" s="39" t="s">
        <v>38</v>
      </c>
      <c r="E38" s="12"/>
      <c r="F38" s="36" t="s">
        <v>39</v>
      </c>
      <c r="G38" s="105"/>
      <c r="H38" s="106"/>
      <c r="I38" s="36" t="s">
        <v>39</v>
      </c>
      <c r="J38" s="109"/>
      <c r="K38" s="109"/>
      <c r="L38" s="109"/>
      <c r="M38" s="109"/>
      <c r="N38" s="109"/>
      <c r="O38" s="109"/>
      <c r="P38" s="109"/>
      <c r="Q38" s="109"/>
      <c r="R38" s="109">
        <f t="shared" si="0"/>
        <v>0</v>
      </c>
      <c r="S38" s="109"/>
      <c r="T38" s="109">
        <v>1</v>
      </c>
      <c r="U38" s="109"/>
      <c r="V38" s="79">
        <v>1</v>
      </c>
      <c r="W38" s="79">
        <v>1</v>
      </c>
      <c r="X38" s="109">
        <f t="shared" si="1"/>
        <v>0</v>
      </c>
      <c r="Y38" s="109"/>
      <c r="Z38" s="79"/>
      <c r="AA38" s="94"/>
      <c r="AC38" s="3">
        <f t="shared" si="2"/>
        <v>73.5</v>
      </c>
    </row>
    <row r="39" spans="1:29" x14ac:dyDescent="0.4">
      <c r="A39" s="175" t="s">
        <v>81</v>
      </c>
      <c r="B39" s="6" t="s">
        <v>33</v>
      </c>
      <c r="C39" s="7"/>
      <c r="D39" s="40" t="s">
        <v>36</v>
      </c>
      <c r="E39" s="6"/>
      <c r="F39" s="37" t="s">
        <v>39</v>
      </c>
      <c r="G39" s="110"/>
      <c r="H39" s="111"/>
      <c r="I39" s="37" t="s">
        <v>39</v>
      </c>
      <c r="J39" s="109"/>
      <c r="K39" s="109"/>
      <c r="L39" s="109"/>
      <c r="M39" s="109"/>
      <c r="N39" s="109"/>
      <c r="O39" s="109"/>
      <c r="P39" s="109"/>
      <c r="Q39" s="109"/>
      <c r="R39" s="109">
        <f t="shared" si="0"/>
        <v>0</v>
      </c>
      <c r="S39" s="109"/>
      <c r="T39" s="109">
        <v>1</v>
      </c>
      <c r="U39" s="109"/>
      <c r="V39" s="79">
        <v>1</v>
      </c>
      <c r="W39" s="79">
        <v>1</v>
      </c>
      <c r="X39" s="109">
        <f t="shared" si="1"/>
        <v>0</v>
      </c>
      <c r="Y39" s="109"/>
      <c r="Z39" s="79"/>
      <c r="AA39" s="94"/>
      <c r="AC39" s="3">
        <f t="shared" si="2"/>
        <v>73.5</v>
      </c>
    </row>
    <row r="40" spans="1:29" x14ac:dyDescent="0.4">
      <c r="A40" s="176"/>
      <c r="B40" s="6" t="s">
        <v>79</v>
      </c>
      <c r="C40" s="7"/>
      <c r="D40" s="40" t="s">
        <v>36</v>
      </c>
      <c r="E40" s="6"/>
      <c r="F40" s="37" t="s">
        <v>39</v>
      </c>
      <c r="G40" s="110"/>
      <c r="H40" s="111"/>
      <c r="I40" s="37" t="s">
        <v>39</v>
      </c>
      <c r="J40" s="109"/>
      <c r="K40" s="109"/>
      <c r="L40" s="109"/>
      <c r="M40" s="109"/>
      <c r="N40" s="109"/>
      <c r="O40" s="109"/>
      <c r="P40" s="109"/>
      <c r="Q40" s="109"/>
      <c r="R40" s="109">
        <f t="shared" si="0"/>
        <v>0</v>
      </c>
      <c r="S40" s="109"/>
      <c r="T40" s="109">
        <v>1</v>
      </c>
      <c r="U40" s="109"/>
      <c r="V40" s="79">
        <v>1</v>
      </c>
      <c r="W40" s="79">
        <v>1</v>
      </c>
      <c r="X40" s="109">
        <f t="shared" si="1"/>
        <v>0</v>
      </c>
      <c r="Y40" s="109"/>
      <c r="Z40" s="79"/>
      <c r="AA40" s="94"/>
      <c r="AC40" s="3">
        <f t="shared" si="2"/>
        <v>73.5</v>
      </c>
    </row>
    <row r="41" spans="1:29" x14ac:dyDescent="0.4">
      <c r="A41" s="177"/>
      <c r="B41" s="60" t="s">
        <v>80</v>
      </c>
      <c r="C41" s="61"/>
      <c r="D41" s="41" t="s">
        <v>36</v>
      </c>
      <c r="E41" s="60"/>
      <c r="F41" s="35" t="s">
        <v>39</v>
      </c>
      <c r="G41" s="99"/>
      <c r="H41" s="100"/>
      <c r="I41" s="35" t="s">
        <v>39</v>
      </c>
      <c r="J41" s="109"/>
      <c r="K41" s="109"/>
      <c r="L41" s="109"/>
      <c r="M41" s="109"/>
      <c r="N41" s="109"/>
      <c r="O41" s="109"/>
      <c r="P41" s="109"/>
      <c r="Q41" s="109"/>
      <c r="R41" s="109">
        <f t="shared" si="0"/>
        <v>0</v>
      </c>
      <c r="S41" s="109"/>
      <c r="T41" s="109">
        <v>1</v>
      </c>
      <c r="U41" s="109"/>
      <c r="V41" s="79">
        <v>1</v>
      </c>
      <c r="W41" s="79">
        <v>1</v>
      </c>
      <c r="X41" s="109">
        <f t="shared" si="1"/>
        <v>0</v>
      </c>
      <c r="Y41" s="109"/>
      <c r="Z41" s="79"/>
      <c r="AA41" s="94"/>
      <c r="AC41" s="3">
        <f t="shared" si="2"/>
        <v>73.5</v>
      </c>
    </row>
    <row r="42" spans="1:29" x14ac:dyDescent="0.4">
      <c r="A42" s="114" t="s">
        <v>144</v>
      </c>
      <c r="B42" s="60" t="s">
        <v>145</v>
      </c>
      <c r="C42" s="61"/>
      <c r="D42" s="43" t="s">
        <v>116</v>
      </c>
      <c r="E42" s="60"/>
      <c r="F42" s="35" t="s">
        <v>39</v>
      </c>
      <c r="G42" s="99"/>
      <c r="H42" s="100"/>
      <c r="I42" s="35"/>
      <c r="J42" s="109"/>
      <c r="K42" s="109"/>
      <c r="L42" s="109"/>
      <c r="M42" s="109"/>
      <c r="N42" s="109"/>
      <c r="O42" s="109"/>
      <c r="P42" s="109"/>
      <c r="Q42" s="109"/>
      <c r="R42" s="109">
        <f t="shared" si="0"/>
        <v>0</v>
      </c>
      <c r="S42" s="109"/>
      <c r="T42" s="109">
        <v>1</v>
      </c>
      <c r="U42" s="109"/>
      <c r="V42" s="79">
        <v>1</v>
      </c>
      <c r="W42" s="79">
        <v>1</v>
      </c>
      <c r="X42" s="109">
        <f t="shared" si="1"/>
        <v>0</v>
      </c>
      <c r="Y42" s="109"/>
      <c r="Z42" s="79"/>
      <c r="AA42" s="94"/>
      <c r="AC42" s="3">
        <f t="shared" si="2"/>
        <v>73.5</v>
      </c>
    </row>
    <row r="43" spans="1:29" x14ac:dyDescent="0.4">
      <c r="A43" s="115"/>
      <c r="B43" s="60" t="s">
        <v>146</v>
      </c>
      <c r="C43" s="61"/>
      <c r="D43" s="43"/>
      <c r="E43" s="60"/>
      <c r="F43" s="35"/>
      <c r="G43" s="120"/>
      <c r="H43" s="111"/>
      <c r="I43" s="35"/>
      <c r="J43" s="109"/>
      <c r="K43" s="109"/>
      <c r="L43" s="109"/>
      <c r="M43" s="109"/>
      <c r="N43" s="109"/>
      <c r="O43" s="109"/>
      <c r="P43" s="109"/>
      <c r="Q43" s="109"/>
      <c r="R43" s="109">
        <f t="shared" si="0"/>
        <v>0</v>
      </c>
      <c r="S43" s="109"/>
      <c r="T43" s="109">
        <v>1</v>
      </c>
      <c r="U43" s="109"/>
      <c r="V43" s="79">
        <v>1</v>
      </c>
      <c r="W43" s="79">
        <v>1</v>
      </c>
      <c r="X43" s="109">
        <f t="shared" si="1"/>
        <v>0</v>
      </c>
      <c r="Y43" s="109"/>
      <c r="Z43" s="79"/>
      <c r="AA43" s="94"/>
      <c r="AC43" s="3">
        <f t="shared" si="2"/>
        <v>73.5</v>
      </c>
    </row>
    <row r="44" spans="1:29" x14ac:dyDescent="0.4">
      <c r="A44" s="116" t="s">
        <v>147</v>
      </c>
      <c r="B44" s="72" t="s">
        <v>82</v>
      </c>
      <c r="C44" s="73"/>
      <c r="D44" s="74"/>
      <c r="E44" s="72"/>
      <c r="F44" s="75" t="s">
        <v>39</v>
      </c>
      <c r="G44" s="118"/>
      <c r="H44" s="119"/>
      <c r="I44" s="75" t="s">
        <v>39</v>
      </c>
      <c r="J44" s="109"/>
      <c r="K44" s="109"/>
      <c r="L44" s="109"/>
      <c r="M44" s="109"/>
      <c r="N44" s="109"/>
      <c r="O44" s="109"/>
      <c r="P44" s="109"/>
      <c r="Q44" s="109"/>
      <c r="R44" s="109">
        <f t="shared" si="0"/>
        <v>0</v>
      </c>
      <c r="S44" s="109"/>
      <c r="T44" s="109">
        <v>1</v>
      </c>
      <c r="U44" s="109"/>
      <c r="V44" s="79">
        <v>1</v>
      </c>
      <c r="W44" s="79">
        <v>1</v>
      </c>
      <c r="X44" s="109">
        <f t="shared" si="1"/>
        <v>0</v>
      </c>
      <c r="Y44" s="109"/>
      <c r="Z44" s="79"/>
      <c r="AA44" s="94"/>
      <c r="AC44" s="3">
        <f t="shared" si="2"/>
        <v>73.5</v>
      </c>
    </row>
    <row r="45" spans="1:29" x14ac:dyDescent="0.4">
      <c r="A45" s="117"/>
      <c r="B45" s="72" t="s">
        <v>83</v>
      </c>
      <c r="C45" s="73"/>
      <c r="D45" s="74"/>
      <c r="E45" s="72"/>
      <c r="F45" s="75" t="s">
        <v>39</v>
      </c>
      <c r="G45" s="118"/>
      <c r="H45" s="119"/>
      <c r="I45" s="75" t="s">
        <v>39</v>
      </c>
      <c r="J45" s="109"/>
      <c r="K45" s="109"/>
      <c r="L45" s="109"/>
      <c r="M45" s="109"/>
      <c r="N45" s="109"/>
      <c r="O45" s="109"/>
      <c r="P45" s="109"/>
      <c r="Q45" s="109"/>
      <c r="R45" s="109">
        <f t="shared" si="0"/>
        <v>0</v>
      </c>
      <c r="S45" s="109"/>
      <c r="T45" s="109">
        <v>1</v>
      </c>
      <c r="U45" s="109"/>
      <c r="V45" s="79">
        <v>1</v>
      </c>
      <c r="W45" s="79">
        <v>1</v>
      </c>
      <c r="X45" s="109">
        <f t="shared" si="1"/>
        <v>0</v>
      </c>
      <c r="Y45" s="109"/>
      <c r="Z45" s="79"/>
      <c r="AA45" s="94"/>
      <c r="AC45" s="3">
        <f t="shared" si="2"/>
        <v>73.5</v>
      </c>
    </row>
    <row r="46" spans="1:29" x14ac:dyDescent="0.4">
      <c r="A46" s="117"/>
      <c r="B46" s="72" t="s">
        <v>84</v>
      </c>
      <c r="C46" s="73"/>
      <c r="D46" s="74"/>
      <c r="E46" s="72"/>
      <c r="F46" s="76" t="s">
        <v>39</v>
      </c>
      <c r="G46" s="118"/>
      <c r="H46" s="119"/>
      <c r="I46" s="76" t="s">
        <v>39</v>
      </c>
      <c r="J46" s="109"/>
      <c r="K46" s="109"/>
      <c r="L46" s="109"/>
      <c r="M46" s="109"/>
      <c r="N46" s="109"/>
      <c r="O46" s="109"/>
      <c r="P46" s="109"/>
      <c r="Q46" s="109"/>
      <c r="R46" s="109">
        <f t="shared" si="0"/>
        <v>0</v>
      </c>
      <c r="S46" s="109"/>
      <c r="T46" s="109">
        <v>1</v>
      </c>
      <c r="U46" s="109"/>
      <c r="V46" s="79">
        <v>1</v>
      </c>
      <c r="W46" s="79">
        <v>1</v>
      </c>
      <c r="X46" s="109">
        <f t="shared" si="1"/>
        <v>0</v>
      </c>
      <c r="Y46" s="109"/>
      <c r="Z46" s="79"/>
      <c r="AA46" s="94"/>
      <c r="AC46" s="3">
        <f t="shared" si="2"/>
        <v>73.5</v>
      </c>
    </row>
    <row r="47" spans="1:29" x14ac:dyDescent="0.4">
      <c r="A47" s="116" t="s">
        <v>148</v>
      </c>
      <c r="B47" s="72" t="s">
        <v>82</v>
      </c>
      <c r="C47" s="73"/>
      <c r="D47" s="74"/>
      <c r="E47" s="72"/>
      <c r="F47" s="75" t="s">
        <v>39</v>
      </c>
      <c r="G47" s="118"/>
      <c r="H47" s="119"/>
      <c r="I47" s="75" t="s">
        <v>39</v>
      </c>
      <c r="J47" s="109"/>
      <c r="K47" s="109"/>
      <c r="L47" s="109"/>
      <c r="M47" s="109"/>
      <c r="N47" s="109"/>
      <c r="O47" s="109"/>
      <c r="P47" s="109"/>
      <c r="Q47" s="109"/>
      <c r="R47" s="109">
        <f t="shared" si="0"/>
        <v>0</v>
      </c>
      <c r="S47" s="109"/>
      <c r="T47" s="109">
        <v>1</v>
      </c>
      <c r="U47" s="109"/>
      <c r="V47" s="79">
        <v>1</v>
      </c>
      <c r="W47" s="79">
        <v>1</v>
      </c>
      <c r="X47" s="109">
        <f t="shared" si="1"/>
        <v>0</v>
      </c>
      <c r="Y47" s="109"/>
      <c r="Z47" s="79"/>
      <c r="AA47" s="94"/>
      <c r="AC47" s="3">
        <f t="shared" si="2"/>
        <v>73.5</v>
      </c>
    </row>
    <row r="48" spans="1:29" x14ac:dyDescent="0.4">
      <c r="A48" s="117"/>
      <c r="B48" s="72" t="s">
        <v>83</v>
      </c>
      <c r="C48" s="73"/>
      <c r="D48" s="74"/>
      <c r="E48" s="72"/>
      <c r="F48" s="75" t="s">
        <v>39</v>
      </c>
      <c r="G48" s="118"/>
      <c r="H48" s="119"/>
      <c r="I48" s="75" t="s">
        <v>39</v>
      </c>
      <c r="J48" s="109"/>
      <c r="K48" s="109"/>
      <c r="L48" s="109"/>
      <c r="M48" s="109"/>
      <c r="N48" s="109"/>
      <c r="O48" s="109"/>
      <c r="P48" s="109"/>
      <c r="Q48" s="109"/>
      <c r="R48" s="109">
        <f t="shared" si="0"/>
        <v>0</v>
      </c>
      <c r="S48" s="109"/>
      <c r="T48" s="109">
        <v>1</v>
      </c>
      <c r="U48" s="109"/>
      <c r="V48" s="79">
        <v>1</v>
      </c>
      <c r="W48" s="79">
        <v>1</v>
      </c>
      <c r="X48" s="109">
        <f t="shared" si="1"/>
        <v>0</v>
      </c>
      <c r="Y48" s="109"/>
      <c r="Z48" s="79"/>
      <c r="AA48" s="94"/>
      <c r="AC48" s="3">
        <f t="shared" si="2"/>
        <v>73.5</v>
      </c>
    </row>
    <row r="49" spans="1:29" x14ac:dyDescent="0.4">
      <c r="A49" s="117"/>
      <c r="B49" s="72" t="s">
        <v>84</v>
      </c>
      <c r="C49" s="73"/>
      <c r="D49" s="74"/>
      <c r="E49" s="72"/>
      <c r="F49" s="76" t="s">
        <v>39</v>
      </c>
      <c r="G49" s="118"/>
      <c r="H49" s="119"/>
      <c r="I49" s="76" t="s">
        <v>39</v>
      </c>
      <c r="J49" s="109"/>
      <c r="K49" s="109"/>
      <c r="L49" s="109"/>
      <c r="M49" s="109"/>
      <c r="N49" s="109"/>
      <c r="O49" s="109"/>
      <c r="P49" s="109"/>
      <c r="Q49" s="109"/>
      <c r="R49" s="109">
        <f t="shared" si="0"/>
        <v>0</v>
      </c>
      <c r="S49" s="109"/>
      <c r="T49" s="109">
        <v>1</v>
      </c>
      <c r="U49" s="109"/>
      <c r="V49" s="79">
        <v>1</v>
      </c>
      <c r="W49" s="79">
        <v>1</v>
      </c>
      <c r="X49" s="109">
        <f t="shared" si="1"/>
        <v>0</v>
      </c>
      <c r="Y49" s="109"/>
      <c r="Z49" s="79"/>
      <c r="AA49" s="94"/>
      <c r="AC49" s="3">
        <f t="shared" si="2"/>
        <v>73.5</v>
      </c>
    </row>
    <row r="50" spans="1:29" x14ac:dyDescent="0.4">
      <c r="A50" s="116" t="s">
        <v>149</v>
      </c>
      <c r="B50" s="72" t="s">
        <v>82</v>
      </c>
      <c r="C50" s="73"/>
      <c r="D50" s="74"/>
      <c r="E50" s="72"/>
      <c r="F50" s="75" t="s">
        <v>39</v>
      </c>
      <c r="G50" s="118"/>
      <c r="H50" s="119"/>
      <c r="I50" s="75" t="s">
        <v>39</v>
      </c>
      <c r="J50" s="109"/>
      <c r="K50" s="109"/>
      <c r="L50" s="109"/>
      <c r="M50" s="109"/>
      <c r="N50" s="109"/>
      <c r="O50" s="109"/>
      <c r="P50" s="109"/>
      <c r="Q50" s="109"/>
      <c r="R50" s="109">
        <f t="shared" si="0"/>
        <v>0</v>
      </c>
      <c r="S50" s="109"/>
      <c r="T50" s="109">
        <v>1</v>
      </c>
      <c r="U50" s="109"/>
      <c r="V50" s="79">
        <v>1</v>
      </c>
      <c r="W50" s="79">
        <v>1</v>
      </c>
      <c r="X50" s="109">
        <f t="shared" si="1"/>
        <v>0</v>
      </c>
      <c r="Y50" s="109"/>
      <c r="Z50" s="79"/>
      <c r="AA50" s="94"/>
      <c r="AC50" s="3">
        <f t="shared" si="2"/>
        <v>73.5</v>
      </c>
    </row>
    <row r="51" spans="1:29" x14ac:dyDescent="0.4">
      <c r="A51" s="117"/>
      <c r="B51" s="72" t="s">
        <v>83</v>
      </c>
      <c r="C51" s="73"/>
      <c r="D51" s="74"/>
      <c r="E51" s="72"/>
      <c r="F51" s="75" t="s">
        <v>39</v>
      </c>
      <c r="G51" s="118"/>
      <c r="H51" s="119"/>
      <c r="I51" s="75" t="s">
        <v>39</v>
      </c>
      <c r="J51" s="109"/>
      <c r="K51" s="109"/>
      <c r="L51" s="109"/>
      <c r="M51" s="109"/>
      <c r="N51" s="109"/>
      <c r="O51" s="109"/>
      <c r="P51" s="109"/>
      <c r="Q51" s="109"/>
      <c r="R51" s="109">
        <f t="shared" si="0"/>
        <v>0</v>
      </c>
      <c r="S51" s="109"/>
      <c r="T51" s="109">
        <v>1</v>
      </c>
      <c r="U51" s="109"/>
      <c r="V51" s="79">
        <v>1</v>
      </c>
      <c r="W51" s="79">
        <v>1</v>
      </c>
      <c r="X51" s="109">
        <f t="shared" si="1"/>
        <v>0</v>
      </c>
      <c r="Y51" s="109"/>
      <c r="Z51" s="79"/>
      <c r="AA51" s="94"/>
      <c r="AC51" s="3">
        <f t="shared" si="2"/>
        <v>73.5</v>
      </c>
    </row>
    <row r="52" spans="1:29" x14ac:dyDescent="0.4">
      <c r="A52" s="117"/>
      <c r="B52" s="72" t="s">
        <v>84</v>
      </c>
      <c r="C52" s="73"/>
      <c r="D52" s="74"/>
      <c r="E52" s="72"/>
      <c r="F52" s="76" t="s">
        <v>39</v>
      </c>
      <c r="G52" s="118"/>
      <c r="H52" s="119"/>
      <c r="I52" s="76" t="s">
        <v>39</v>
      </c>
      <c r="J52" s="109"/>
      <c r="K52" s="109"/>
      <c r="L52" s="109"/>
      <c r="M52" s="109"/>
      <c r="N52" s="109"/>
      <c r="O52" s="109"/>
      <c r="P52" s="109"/>
      <c r="Q52" s="109"/>
      <c r="R52" s="109">
        <f t="shared" si="0"/>
        <v>0</v>
      </c>
      <c r="S52" s="109"/>
      <c r="T52" s="109">
        <v>1</v>
      </c>
      <c r="U52" s="109"/>
      <c r="V52" s="79">
        <v>1</v>
      </c>
      <c r="W52" s="79">
        <v>1</v>
      </c>
      <c r="X52" s="109">
        <f t="shared" si="1"/>
        <v>0</v>
      </c>
      <c r="Y52" s="109"/>
      <c r="Z52" s="79"/>
      <c r="AA52" s="94"/>
      <c r="AC52" s="3">
        <f t="shared" si="2"/>
        <v>73.5</v>
      </c>
    </row>
    <row r="53" spans="1:29" x14ac:dyDescent="0.4">
      <c r="A53" s="116" t="s">
        <v>150</v>
      </c>
      <c r="B53" s="72" t="s">
        <v>82</v>
      </c>
      <c r="C53" s="73"/>
      <c r="D53" s="74"/>
      <c r="E53" s="72"/>
      <c r="F53" s="75" t="s">
        <v>39</v>
      </c>
      <c r="G53" s="118"/>
      <c r="H53" s="119"/>
      <c r="I53" s="75" t="s">
        <v>39</v>
      </c>
      <c r="J53" s="109"/>
      <c r="K53" s="109"/>
      <c r="L53" s="109"/>
      <c r="M53" s="109"/>
      <c r="N53" s="109"/>
      <c r="O53" s="109"/>
      <c r="P53" s="109"/>
      <c r="Q53" s="109"/>
      <c r="R53" s="109">
        <f t="shared" si="0"/>
        <v>0</v>
      </c>
      <c r="S53" s="109"/>
      <c r="T53" s="109">
        <v>1</v>
      </c>
      <c r="U53" s="109"/>
      <c r="V53" s="79">
        <v>1</v>
      </c>
      <c r="W53" s="79">
        <v>1</v>
      </c>
      <c r="X53" s="109">
        <f t="shared" si="1"/>
        <v>0</v>
      </c>
      <c r="Y53" s="109"/>
      <c r="Z53" s="79"/>
      <c r="AA53" s="94"/>
      <c r="AC53" s="3">
        <f t="shared" si="2"/>
        <v>73.5</v>
      </c>
    </row>
    <row r="54" spans="1:29" x14ac:dyDescent="0.4">
      <c r="A54" s="117"/>
      <c r="B54" s="72" t="s">
        <v>83</v>
      </c>
      <c r="C54" s="73"/>
      <c r="D54" s="74"/>
      <c r="E54" s="72"/>
      <c r="F54" s="75" t="s">
        <v>39</v>
      </c>
      <c r="G54" s="118"/>
      <c r="H54" s="119"/>
      <c r="I54" s="75" t="s">
        <v>39</v>
      </c>
      <c r="J54" s="109"/>
      <c r="K54" s="109"/>
      <c r="L54" s="109"/>
      <c r="M54" s="109"/>
      <c r="N54" s="109"/>
      <c r="O54" s="109"/>
      <c r="P54" s="109"/>
      <c r="Q54" s="109"/>
      <c r="R54" s="109">
        <f t="shared" si="0"/>
        <v>0</v>
      </c>
      <c r="S54" s="109"/>
      <c r="T54" s="109">
        <v>1</v>
      </c>
      <c r="U54" s="109"/>
      <c r="V54" s="79">
        <v>1</v>
      </c>
      <c r="W54" s="79">
        <v>1</v>
      </c>
      <c r="X54" s="109">
        <f t="shared" si="1"/>
        <v>0</v>
      </c>
      <c r="Y54" s="109"/>
      <c r="Z54" s="79"/>
      <c r="AA54" s="94"/>
      <c r="AC54" s="3">
        <f t="shared" si="2"/>
        <v>73.5</v>
      </c>
    </row>
    <row r="55" spans="1:29" x14ac:dyDescent="0.4">
      <c r="A55" s="117"/>
      <c r="B55" s="72" t="s">
        <v>84</v>
      </c>
      <c r="C55" s="73"/>
      <c r="D55" s="74"/>
      <c r="E55" s="72"/>
      <c r="F55" s="76" t="s">
        <v>39</v>
      </c>
      <c r="G55" s="118"/>
      <c r="H55" s="119"/>
      <c r="I55" s="76" t="s">
        <v>39</v>
      </c>
      <c r="J55" s="109"/>
      <c r="K55" s="109"/>
      <c r="L55" s="109"/>
      <c r="M55" s="109"/>
      <c r="N55" s="109"/>
      <c r="O55" s="109"/>
      <c r="P55" s="109"/>
      <c r="Q55" s="109"/>
      <c r="R55" s="109">
        <f t="shared" si="0"/>
        <v>0</v>
      </c>
      <c r="S55" s="109"/>
      <c r="T55" s="109">
        <v>1</v>
      </c>
      <c r="U55" s="109"/>
      <c r="V55" s="79">
        <v>1</v>
      </c>
      <c r="W55" s="79">
        <v>1</v>
      </c>
      <c r="X55" s="109">
        <f t="shared" si="1"/>
        <v>0</v>
      </c>
      <c r="Y55" s="109"/>
      <c r="Z55" s="79"/>
      <c r="AA55" s="94"/>
      <c r="AC55" s="3">
        <f t="shared" si="2"/>
        <v>73.5</v>
      </c>
    </row>
    <row r="56" spans="1:29" x14ac:dyDescent="0.4">
      <c r="A56" s="162" t="s">
        <v>118</v>
      </c>
      <c r="B56" s="60" t="s">
        <v>82</v>
      </c>
      <c r="C56" s="61"/>
      <c r="D56" s="43" t="s">
        <v>36</v>
      </c>
      <c r="E56" s="60"/>
      <c r="F56" s="32" t="s">
        <v>39</v>
      </c>
      <c r="G56" s="99"/>
      <c r="H56" s="100"/>
      <c r="I56" s="35" t="s">
        <v>39</v>
      </c>
      <c r="J56" s="217" t="s">
        <v>86</v>
      </c>
      <c r="K56" s="218"/>
      <c r="L56" s="109"/>
      <c r="M56" s="109"/>
      <c r="N56" s="109"/>
      <c r="O56" s="109"/>
      <c r="P56" s="109"/>
      <c r="Q56" s="109"/>
      <c r="R56" s="109"/>
      <c r="S56" s="109"/>
      <c r="T56" s="109"/>
      <c r="U56" s="109"/>
      <c r="V56" s="109"/>
      <c r="W56" s="109"/>
      <c r="X56" s="109"/>
      <c r="Y56" s="109"/>
      <c r="Z56" s="109"/>
      <c r="AA56" s="109"/>
    </row>
    <row r="57" spans="1:29" x14ac:dyDescent="0.4">
      <c r="A57" s="163"/>
      <c r="B57" s="10" t="s">
        <v>83</v>
      </c>
      <c r="C57" s="11"/>
      <c r="D57" s="44" t="s">
        <v>36</v>
      </c>
      <c r="E57" s="10"/>
      <c r="F57" s="33" t="s">
        <v>39</v>
      </c>
      <c r="G57" s="102"/>
      <c r="H57" s="103"/>
      <c r="I57" s="38" t="s">
        <v>39</v>
      </c>
      <c r="J57" s="217"/>
      <c r="K57" s="218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09"/>
      <c r="Z57" s="109"/>
      <c r="AA57" s="109"/>
    </row>
    <row r="58" spans="1:29" x14ac:dyDescent="0.4">
      <c r="A58" s="164"/>
      <c r="B58" s="12" t="s">
        <v>84</v>
      </c>
      <c r="C58" s="13"/>
      <c r="D58" s="45" t="s">
        <v>36</v>
      </c>
      <c r="E58" s="12"/>
      <c r="F58" s="34" t="s">
        <v>39</v>
      </c>
      <c r="G58" s="201"/>
      <c r="H58" s="106"/>
      <c r="I58" s="36" t="s">
        <v>39</v>
      </c>
      <c r="J58" s="217"/>
      <c r="K58" s="218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09"/>
      <c r="Z58" s="109"/>
      <c r="AA58" s="109"/>
    </row>
    <row r="59" spans="1:29" x14ac:dyDescent="0.4">
      <c r="A59" s="159" t="s">
        <v>119</v>
      </c>
      <c r="B59" s="60" t="s">
        <v>82</v>
      </c>
      <c r="C59" s="61"/>
      <c r="D59" s="43" t="s">
        <v>36</v>
      </c>
      <c r="E59" s="60"/>
      <c r="F59" s="32" t="s">
        <v>39</v>
      </c>
      <c r="G59" s="99"/>
      <c r="H59" s="100"/>
      <c r="I59" s="35" t="s">
        <v>39</v>
      </c>
      <c r="J59" s="217"/>
      <c r="K59" s="218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  <c r="Z59" s="109"/>
      <c r="AA59" s="109"/>
    </row>
    <row r="60" spans="1:29" x14ac:dyDescent="0.4">
      <c r="A60" s="160"/>
      <c r="B60" s="10" t="s">
        <v>83</v>
      </c>
      <c r="C60" s="11"/>
      <c r="D60" s="44" t="s">
        <v>36</v>
      </c>
      <c r="E60" s="10"/>
      <c r="F60" s="33" t="s">
        <v>39</v>
      </c>
      <c r="G60" s="102"/>
      <c r="H60" s="103"/>
      <c r="I60" s="38" t="s">
        <v>39</v>
      </c>
      <c r="J60" s="217"/>
      <c r="K60" s="218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  <c r="W60" s="109"/>
      <c r="X60" s="109"/>
      <c r="Y60" s="109"/>
      <c r="Z60" s="109"/>
      <c r="AA60" s="109"/>
    </row>
    <row r="61" spans="1:29" x14ac:dyDescent="0.4">
      <c r="A61" s="161"/>
      <c r="B61" s="12" t="s">
        <v>84</v>
      </c>
      <c r="C61" s="13"/>
      <c r="D61" s="45" t="s">
        <v>36</v>
      </c>
      <c r="E61" s="12"/>
      <c r="F61" s="34" t="s">
        <v>39</v>
      </c>
      <c r="G61" s="201"/>
      <c r="H61" s="106"/>
      <c r="I61" s="36" t="s">
        <v>39</v>
      </c>
      <c r="J61" s="219"/>
      <c r="K61" s="220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</row>
    <row r="62" spans="1:29" x14ac:dyDescent="0.4">
      <c r="A62" s="205" t="s">
        <v>85</v>
      </c>
      <c r="B62" s="60" t="s">
        <v>82</v>
      </c>
      <c r="C62" s="61"/>
      <c r="D62" s="43" t="s">
        <v>36</v>
      </c>
      <c r="E62" s="60"/>
      <c r="F62" s="32" t="s">
        <v>39</v>
      </c>
      <c r="G62" s="99"/>
      <c r="H62" s="100"/>
      <c r="I62" s="35" t="s">
        <v>39</v>
      </c>
      <c r="J62" s="175" t="s">
        <v>48</v>
      </c>
      <c r="K62" s="99"/>
      <c r="L62" s="103"/>
      <c r="M62" s="103"/>
      <c r="N62" s="103"/>
      <c r="O62" s="103"/>
      <c r="P62" s="103"/>
      <c r="Q62" s="103"/>
      <c r="R62" s="103"/>
      <c r="S62" s="104"/>
      <c r="T62" s="102"/>
      <c r="U62" s="103"/>
      <c r="V62" s="104"/>
      <c r="W62" s="108"/>
      <c r="X62" s="108"/>
      <c r="Y62" s="108"/>
      <c r="Z62" s="108"/>
      <c r="AA62" s="108"/>
    </row>
    <row r="63" spans="1:29" x14ac:dyDescent="0.4">
      <c r="A63" s="206"/>
      <c r="B63" s="10" t="s">
        <v>83</v>
      </c>
      <c r="C63" s="11"/>
      <c r="D63" s="44" t="s">
        <v>36</v>
      </c>
      <c r="E63" s="10"/>
      <c r="F63" s="33" t="s">
        <v>39</v>
      </c>
      <c r="G63" s="102"/>
      <c r="H63" s="103"/>
      <c r="I63" s="38" t="s">
        <v>39</v>
      </c>
      <c r="J63" s="176"/>
      <c r="K63" s="102"/>
      <c r="L63" s="103"/>
      <c r="M63" s="103"/>
      <c r="N63" s="103"/>
      <c r="O63" s="103"/>
      <c r="P63" s="103"/>
      <c r="Q63" s="103"/>
      <c r="R63" s="103"/>
      <c r="S63" s="104"/>
      <c r="T63" s="102"/>
      <c r="U63" s="103"/>
      <c r="V63" s="104"/>
      <c r="W63" s="108"/>
      <c r="X63" s="108"/>
      <c r="Y63" s="108"/>
      <c r="Z63" s="108"/>
      <c r="AA63" s="108"/>
    </row>
    <row r="64" spans="1:29" x14ac:dyDescent="0.4">
      <c r="A64" s="207"/>
      <c r="B64" s="12" t="s">
        <v>84</v>
      </c>
      <c r="C64" s="13"/>
      <c r="D64" s="45" t="s">
        <v>36</v>
      </c>
      <c r="E64" s="12"/>
      <c r="F64" s="34" t="s">
        <v>39</v>
      </c>
      <c r="G64" s="201"/>
      <c r="H64" s="106"/>
      <c r="I64" s="36" t="s">
        <v>39</v>
      </c>
      <c r="J64" s="177"/>
      <c r="K64" s="105"/>
      <c r="L64" s="106"/>
      <c r="M64" s="106"/>
      <c r="N64" s="106"/>
      <c r="O64" s="106"/>
      <c r="P64" s="106"/>
      <c r="Q64" s="106"/>
      <c r="R64" s="106"/>
      <c r="S64" s="107"/>
      <c r="T64" s="105"/>
      <c r="U64" s="106"/>
      <c r="V64" s="107"/>
      <c r="W64" s="108"/>
      <c r="X64" s="108"/>
      <c r="Y64" s="108"/>
      <c r="Z64" s="108"/>
      <c r="AA64" s="108"/>
    </row>
    <row r="65" spans="1:27" x14ac:dyDescent="0.4">
      <c r="A65" s="148" t="s">
        <v>87</v>
      </c>
      <c r="B65" s="149"/>
      <c r="C65" s="149"/>
      <c r="D65" s="150"/>
      <c r="E65" s="120"/>
      <c r="F65" s="111"/>
      <c r="G65" s="111"/>
      <c r="H65" s="111"/>
      <c r="I65" s="37" t="s">
        <v>39</v>
      </c>
      <c r="J65" s="141" t="s">
        <v>123</v>
      </c>
      <c r="K65" s="141"/>
      <c r="L65" s="141"/>
      <c r="M65" s="141"/>
      <c r="N65" s="141"/>
      <c r="O65" s="120"/>
      <c r="P65" s="111"/>
      <c r="Q65" s="111"/>
      <c r="R65" s="111"/>
      <c r="S65" s="111"/>
      <c r="T65" s="54" t="s">
        <v>39</v>
      </c>
      <c r="U65" s="145" t="s">
        <v>134</v>
      </c>
      <c r="V65" s="92" t="s">
        <v>34</v>
      </c>
      <c r="W65" s="108" t="s">
        <v>47</v>
      </c>
      <c r="X65" s="108"/>
      <c r="Y65" s="108" t="s">
        <v>49</v>
      </c>
      <c r="Z65" s="108"/>
      <c r="AA65" s="82">
        <v>1.2</v>
      </c>
    </row>
    <row r="66" spans="1:27" x14ac:dyDescent="0.4">
      <c r="A66" s="148" t="s">
        <v>88</v>
      </c>
      <c r="B66" s="149"/>
      <c r="C66" s="149"/>
      <c r="D66" s="150"/>
      <c r="E66" s="110"/>
      <c r="F66" s="111"/>
      <c r="G66" s="111"/>
      <c r="H66" s="111"/>
      <c r="I66" s="37" t="s">
        <v>39</v>
      </c>
      <c r="J66" s="141" t="s">
        <v>124</v>
      </c>
      <c r="K66" s="141"/>
      <c r="L66" s="141"/>
      <c r="M66" s="141"/>
      <c r="N66" s="141"/>
      <c r="O66" s="110">
        <f>E72-E73</f>
        <v>0</v>
      </c>
      <c r="P66" s="111"/>
      <c r="Q66" s="111"/>
      <c r="R66" s="111"/>
      <c r="S66" s="111"/>
      <c r="T66" s="54" t="s">
        <v>39</v>
      </c>
      <c r="U66" s="146"/>
      <c r="V66" s="29"/>
      <c r="W66" s="108"/>
      <c r="X66" s="108"/>
      <c r="Y66" s="108"/>
      <c r="Z66" s="108"/>
      <c r="AA66" s="83"/>
    </row>
    <row r="67" spans="1:27" x14ac:dyDescent="0.4">
      <c r="A67" s="148" t="s">
        <v>151</v>
      </c>
      <c r="B67" s="149"/>
      <c r="C67" s="149"/>
      <c r="D67" s="150"/>
      <c r="E67" s="110"/>
      <c r="F67" s="214"/>
      <c r="G67" s="214"/>
      <c r="H67" s="214"/>
      <c r="I67" s="56" t="s">
        <v>39</v>
      </c>
      <c r="J67" s="141" t="s">
        <v>125</v>
      </c>
      <c r="K67" s="141"/>
      <c r="L67" s="141"/>
      <c r="M67" s="141"/>
      <c r="N67" s="141"/>
      <c r="O67" s="120"/>
      <c r="P67" s="111"/>
      <c r="Q67" s="111"/>
      <c r="R67" s="111"/>
      <c r="S67" s="111"/>
      <c r="T67" s="54" t="s">
        <v>39</v>
      </c>
      <c r="U67" s="146"/>
      <c r="V67" s="29"/>
      <c r="W67" s="108"/>
      <c r="X67" s="108"/>
      <c r="Y67" s="108"/>
      <c r="Z67" s="108"/>
      <c r="AA67" s="92"/>
    </row>
    <row r="68" spans="1:27" x14ac:dyDescent="0.4">
      <c r="A68" s="148" t="s">
        <v>152</v>
      </c>
      <c r="B68" s="149"/>
      <c r="C68" s="149"/>
      <c r="D68" s="150"/>
      <c r="E68" s="208"/>
      <c r="F68" s="209"/>
      <c r="G68" s="209"/>
      <c r="H68" s="209"/>
      <c r="I68" s="37" t="s">
        <v>39</v>
      </c>
      <c r="J68" s="141" t="s">
        <v>126</v>
      </c>
      <c r="K68" s="141"/>
      <c r="L68" s="141"/>
      <c r="M68" s="141"/>
      <c r="N68" s="141"/>
      <c r="O68" s="120"/>
      <c r="P68" s="111"/>
      <c r="Q68" s="111"/>
      <c r="R68" s="111"/>
      <c r="S68" s="111"/>
      <c r="T68" s="54" t="s">
        <v>39</v>
      </c>
      <c r="U68" s="146"/>
      <c r="V68" s="29"/>
      <c r="W68" s="108"/>
      <c r="X68" s="108"/>
      <c r="Y68" s="108"/>
      <c r="Z68" s="108"/>
      <c r="AA68" s="92"/>
    </row>
    <row r="69" spans="1:27" x14ac:dyDescent="0.4">
      <c r="A69" s="148" t="s">
        <v>89</v>
      </c>
      <c r="B69" s="149"/>
      <c r="C69" s="149"/>
      <c r="D69" s="150"/>
      <c r="E69" s="210"/>
      <c r="F69" s="211"/>
      <c r="G69" s="211"/>
      <c r="H69" s="211"/>
      <c r="I69" s="37" t="s">
        <v>39</v>
      </c>
      <c r="J69" s="141" t="s">
        <v>127</v>
      </c>
      <c r="K69" s="141"/>
      <c r="L69" s="141"/>
      <c r="M69" s="141"/>
      <c r="N69" s="141"/>
      <c r="O69" s="120"/>
      <c r="P69" s="111"/>
      <c r="Q69" s="111"/>
      <c r="R69" s="111"/>
      <c r="S69" s="111"/>
      <c r="T69" s="54" t="s">
        <v>39</v>
      </c>
      <c r="U69" s="146"/>
      <c r="V69" s="29"/>
      <c r="W69" s="108"/>
      <c r="X69" s="108"/>
      <c r="Y69" s="108"/>
      <c r="Z69" s="108"/>
      <c r="AA69" s="92"/>
    </row>
    <row r="70" spans="1:27" x14ac:dyDescent="0.4">
      <c r="A70" s="148" t="s">
        <v>139</v>
      </c>
      <c r="B70" s="149"/>
      <c r="C70" s="149"/>
      <c r="D70" s="150"/>
      <c r="E70" s="23">
        <f>SUM(E14:E42)</f>
        <v>0</v>
      </c>
      <c r="F70" s="37" t="s">
        <v>39</v>
      </c>
      <c r="G70" s="173">
        <f>SUM(G20:H42)</f>
        <v>0</v>
      </c>
      <c r="H70" s="174"/>
      <c r="I70" s="37" t="s">
        <v>39</v>
      </c>
      <c r="J70" s="142" t="s">
        <v>128</v>
      </c>
      <c r="K70" s="142"/>
      <c r="L70" s="142"/>
      <c r="M70" s="142"/>
      <c r="N70" s="142"/>
      <c r="O70" s="110">
        <f>E69</f>
        <v>0</v>
      </c>
      <c r="P70" s="111"/>
      <c r="Q70" s="111"/>
      <c r="R70" s="111"/>
      <c r="S70" s="111"/>
      <c r="T70" s="54" t="s">
        <v>39</v>
      </c>
      <c r="U70" s="146"/>
      <c r="V70" s="29"/>
      <c r="W70" s="108"/>
      <c r="X70" s="108"/>
      <c r="Y70" s="108"/>
      <c r="Z70" s="108"/>
      <c r="AA70" s="92"/>
    </row>
    <row r="71" spans="1:27" x14ac:dyDescent="0.4">
      <c r="A71" s="148" t="s">
        <v>140</v>
      </c>
      <c r="B71" s="149"/>
      <c r="C71" s="149"/>
      <c r="D71" s="150"/>
      <c r="E71" s="4"/>
      <c r="F71" s="31" t="s">
        <v>43</v>
      </c>
      <c r="G71" s="210">
        <f>ROUND(G70*E71/100,0)</f>
        <v>0</v>
      </c>
      <c r="H71" s="211"/>
      <c r="I71" s="37" t="s">
        <v>39</v>
      </c>
      <c r="J71" s="141" t="s">
        <v>129</v>
      </c>
      <c r="K71" s="141"/>
      <c r="L71" s="141"/>
      <c r="M71" s="141"/>
      <c r="N71" s="141"/>
      <c r="O71" s="120"/>
      <c r="P71" s="111"/>
      <c r="Q71" s="111"/>
      <c r="R71" s="111"/>
      <c r="S71" s="111"/>
      <c r="T71" s="54" t="s">
        <v>39</v>
      </c>
      <c r="U71" s="146"/>
      <c r="V71" s="29"/>
      <c r="W71" s="108"/>
      <c r="X71" s="108"/>
      <c r="Y71" s="108"/>
      <c r="Z71" s="108"/>
      <c r="AA71" s="92" t="s">
        <v>50</v>
      </c>
    </row>
    <row r="72" spans="1:27" x14ac:dyDescent="0.4">
      <c r="A72" s="148" t="s">
        <v>120</v>
      </c>
      <c r="B72" s="149"/>
      <c r="C72" s="149"/>
      <c r="D72" s="150"/>
      <c r="E72" s="110">
        <f>E70+G70+G71</f>
        <v>0</v>
      </c>
      <c r="F72" s="214"/>
      <c r="G72" s="214"/>
      <c r="H72" s="214"/>
      <c r="I72" s="37" t="s">
        <v>39</v>
      </c>
      <c r="J72" s="141" t="s">
        <v>130</v>
      </c>
      <c r="K72" s="141"/>
      <c r="L72" s="141"/>
      <c r="M72" s="141"/>
      <c r="N72" s="141"/>
      <c r="O72" s="120"/>
      <c r="P72" s="111"/>
      <c r="Q72" s="111"/>
      <c r="R72" s="111"/>
      <c r="S72" s="111"/>
      <c r="T72" s="54" t="s">
        <v>39</v>
      </c>
      <c r="U72" s="146"/>
      <c r="V72" s="29"/>
      <c r="W72" s="108"/>
      <c r="X72" s="108"/>
      <c r="Y72" s="108"/>
      <c r="Z72" s="108"/>
      <c r="AA72" s="92" t="s">
        <v>51</v>
      </c>
    </row>
    <row r="73" spans="1:27" x14ac:dyDescent="0.4">
      <c r="A73" s="151" t="s">
        <v>121</v>
      </c>
      <c r="B73" s="151"/>
      <c r="C73" s="151"/>
      <c r="D73" s="151"/>
      <c r="E73" s="212">
        <f>ROUNDDOWN(E72*0.4,-2)</f>
        <v>0</v>
      </c>
      <c r="F73" s="213"/>
      <c r="G73" s="213"/>
      <c r="H73" s="213"/>
      <c r="I73" s="35" t="s">
        <v>39</v>
      </c>
      <c r="J73" s="141" t="s">
        <v>131</v>
      </c>
      <c r="K73" s="141"/>
      <c r="L73" s="141"/>
      <c r="M73" s="141"/>
      <c r="N73" s="141"/>
      <c r="O73" s="120"/>
      <c r="P73" s="111"/>
      <c r="Q73" s="111"/>
      <c r="R73" s="111"/>
      <c r="S73" s="111"/>
      <c r="T73" s="54" t="s">
        <v>39</v>
      </c>
      <c r="U73" s="146"/>
      <c r="V73" s="29"/>
      <c r="W73" s="108"/>
      <c r="X73" s="108"/>
      <c r="Y73" s="108"/>
      <c r="Z73" s="108"/>
      <c r="AA73" s="92" t="s">
        <v>52</v>
      </c>
    </row>
    <row r="74" spans="1:27" x14ac:dyDescent="0.4">
      <c r="A74" s="151" t="s">
        <v>122</v>
      </c>
      <c r="B74" s="151"/>
      <c r="C74" s="151"/>
      <c r="D74" s="151"/>
      <c r="E74" s="215"/>
      <c r="F74" s="216"/>
      <c r="G74" s="216"/>
      <c r="H74" s="216"/>
      <c r="I74" s="35" t="s">
        <v>39</v>
      </c>
      <c r="J74" s="141" t="s">
        <v>132</v>
      </c>
      <c r="K74" s="141"/>
      <c r="L74" s="141"/>
      <c r="M74" s="141"/>
      <c r="N74" s="141"/>
      <c r="O74" s="120"/>
      <c r="P74" s="111"/>
      <c r="Q74" s="111"/>
      <c r="R74" s="111"/>
      <c r="S74" s="111"/>
      <c r="T74" s="54" t="s">
        <v>39</v>
      </c>
      <c r="U74" s="146"/>
      <c r="V74" s="29"/>
      <c r="W74" s="108"/>
      <c r="X74" s="108"/>
      <c r="Y74" s="108"/>
      <c r="Z74" s="108"/>
      <c r="AA74" s="92" t="s">
        <v>53</v>
      </c>
    </row>
    <row r="75" spans="1:27" x14ac:dyDescent="0.4">
      <c r="A75" s="29" t="s">
        <v>32</v>
      </c>
      <c r="B75" s="108"/>
      <c r="C75" s="108"/>
      <c r="D75" s="108"/>
      <c r="E75" s="81" t="s">
        <v>44</v>
      </c>
      <c r="F75" s="120"/>
      <c r="G75" s="111"/>
      <c r="H75" s="111"/>
      <c r="I75" s="121"/>
      <c r="J75" s="141" t="s">
        <v>133</v>
      </c>
      <c r="K75" s="141"/>
      <c r="L75" s="141"/>
      <c r="M75" s="141"/>
      <c r="N75" s="141"/>
      <c r="O75" s="120"/>
      <c r="P75" s="111"/>
      <c r="Q75" s="111"/>
      <c r="R75" s="111"/>
      <c r="S75" s="111"/>
      <c r="T75" s="28" t="s">
        <v>39</v>
      </c>
      <c r="U75" s="147"/>
      <c r="V75" s="108" t="s">
        <v>137</v>
      </c>
      <c r="W75" s="108"/>
      <c r="X75" s="108"/>
      <c r="Y75" s="108"/>
      <c r="Z75" s="108"/>
      <c r="AA75" s="92"/>
    </row>
    <row r="76" spans="1:27" ht="17.399999999999999" x14ac:dyDescent="0.4">
      <c r="J76" s="55" t="s">
        <v>96</v>
      </c>
      <c r="V76" s="143" t="s">
        <v>138</v>
      </c>
      <c r="W76" s="144"/>
      <c r="X76" s="144"/>
      <c r="Y76" s="144"/>
      <c r="Z76" s="144"/>
      <c r="AA76" s="144"/>
    </row>
  </sheetData>
  <mergeCells count="462">
    <mergeCell ref="V76:AA76"/>
    <mergeCell ref="B75:D75"/>
    <mergeCell ref="F75:I75"/>
    <mergeCell ref="J75:N75"/>
    <mergeCell ref="O75:S75"/>
    <mergeCell ref="V75:X75"/>
    <mergeCell ref="Y75:Z75"/>
    <mergeCell ref="A74:D74"/>
    <mergeCell ref="E74:H74"/>
    <mergeCell ref="J74:N74"/>
    <mergeCell ref="O74:S74"/>
    <mergeCell ref="W74:X74"/>
    <mergeCell ref="Y74:Z74"/>
    <mergeCell ref="A73:D73"/>
    <mergeCell ref="E73:H73"/>
    <mergeCell ref="J73:N73"/>
    <mergeCell ref="O73:S73"/>
    <mergeCell ref="W73:X73"/>
    <mergeCell ref="Y73:Z73"/>
    <mergeCell ref="A72:D72"/>
    <mergeCell ref="E72:H72"/>
    <mergeCell ref="J72:N72"/>
    <mergeCell ref="O72:S72"/>
    <mergeCell ref="W72:X72"/>
    <mergeCell ref="Y72:Z72"/>
    <mergeCell ref="A71:D71"/>
    <mergeCell ref="G71:H71"/>
    <mergeCell ref="J71:N71"/>
    <mergeCell ref="O71:S71"/>
    <mergeCell ref="W71:X71"/>
    <mergeCell ref="Y71:Z71"/>
    <mergeCell ref="A70:D70"/>
    <mergeCell ref="G70:H70"/>
    <mergeCell ref="J70:N70"/>
    <mergeCell ref="O70:S70"/>
    <mergeCell ref="W70:X70"/>
    <mergeCell ref="Y70:Z70"/>
    <mergeCell ref="A69:D69"/>
    <mergeCell ref="E69:H69"/>
    <mergeCell ref="J69:N69"/>
    <mergeCell ref="O69:S69"/>
    <mergeCell ref="W69:X69"/>
    <mergeCell ref="Y69:Z69"/>
    <mergeCell ref="A68:D68"/>
    <mergeCell ref="E68:H68"/>
    <mergeCell ref="J68:N68"/>
    <mergeCell ref="O68:S68"/>
    <mergeCell ref="W68:X68"/>
    <mergeCell ref="Y68:Z68"/>
    <mergeCell ref="A67:D67"/>
    <mergeCell ref="E67:H67"/>
    <mergeCell ref="J67:N67"/>
    <mergeCell ref="O67:S67"/>
    <mergeCell ref="W67:X67"/>
    <mergeCell ref="Y67:Z67"/>
    <mergeCell ref="A66:D66"/>
    <mergeCell ref="E66:H66"/>
    <mergeCell ref="J66:N66"/>
    <mergeCell ref="O66:S66"/>
    <mergeCell ref="W66:X66"/>
    <mergeCell ref="Y66:Z66"/>
    <mergeCell ref="W62:AA64"/>
    <mergeCell ref="G63:H63"/>
    <mergeCell ref="G64:H64"/>
    <mergeCell ref="A65:D65"/>
    <mergeCell ref="E65:H65"/>
    <mergeCell ref="J65:N65"/>
    <mergeCell ref="O65:S65"/>
    <mergeCell ref="U65:U75"/>
    <mergeCell ref="W65:X65"/>
    <mergeCell ref="Y65:Z65"/>
    <mergeCell ref="G61:H61"/>
    <mergeCell ref="A62:A64"/>
    <mergeCell ref="G62:H62"/>
    <mergeCell ref="J62:J64"/>
    <mergeCell ref="K62:S64"/>
    <mergeCell ref="T62:V64"/>
    <mergeCell ref="X55:Y55"/>
    <mergeCell ref="A56:A58"/>
    <mergeCell ref="G56:H56"/>
    <mergeCell ref="J56:K61"/>
    <mergeCell ref="L56:AA61"/>
    <mergeCell ref="G57:H57"/>
    <mergeCell ref="G58:H58"/>
    <mergeCell ref="A59:A61"/>
    <mergeCell ref="G59:H59"/>
    <mergeCell ref="G60:H60"/>
    <mergeCell ref="G55:H55"/>
    <mergeCell ref="J55:K55"/>
    <mergeCell ref="L55:O55"/>
    <mergeCell ref="P55:Q55"/>
    <mergeCell ref="R55:S55"/>
    <mergeCell ref="T55:U55"/>
    <mergeCell ref="J54:K54"/>
    <mergeCell ref="L54:O54"/>
    <mergeCell ref="P54:Q54"/>
    <mergeCell ref="R54:S54"/>
    <mergeCell ref="T54:U54"/>
    <mergeCell ref="X54:Y54"/>
    <mergeCell ref="X52:Y52"/>
    <mergeCell ref="A53:A55"/>
    <mergeCell ref="G53:H53"/>
    <mergeCell ref="J53:K53"/>
    <mergeCell ref="L53:O53"/>
    <mergeCell ref="P53:Q53"/>
    <mergeCell ref="R53:S53"/>
    <mergeCell ref="T53:U53"/>
    <mergeCell ref="X53:Y53"/>
    <mergeCell ref="G54:H54"/>
    <mergeCell ref="G52:H52"/>
    <mergeCell ref="J52:K52"/>
    <mergeCell ref="L52:O52"/>
    <mergeCell ref="P52:Q52"/>
    <mergeCell ref="R52:S52"/>
    <mergeCell ref="T52:U52"/>
    <mergeCell ref="J51:K51"/>
    <mergeCell ref="L51:O51"/>
    <mergeCell ref="P51:Q51"/>
    <mergeCell ref="R51:S51"/>
    <mergeCell ref="T51:U51"/>
    <mergeCell ref="X51:Y51"/>
    <mergeCell ref="X49:Y49"/>
    <mergeCell ref="A50:A52"/>
    <mergeCell ref="G50:H50"/>
    <mergeCell ref="J50:K50"/>
    <mergeCell ref="L50:O50"/>
    <mergeCell ref="P50:Q50"/>
    <mergeCell ref="R50:S50"/>
    <mergeCell ref="T50:U50"/>
    <mergeCell ref="X50:Y50"/>
    <mergeCell ref="G51:H51"/>
    <mergeCell ref="G49:H49"/>
    <mergeCell ref="J49:K49"/>
    <mergeCell ref="L49:O49"/>
    <mergeCell ref="P49:Q49"/>
    <mergeCell ref="R49:S49"/>
    <mergeCell ref="T49:U49"/>
    <mergeCell ref="X47:Y47"/>
    <mergeCell ref="G48:H48"/>
    <mergeCell ref="J48:K48"/>
    <mergeCell ref="L48:O48"/>
    <mergeCell ref="P48:Q48"/>
    <mergeCell ref="R48:S48"/>
    <mergeCell ref="T48:U48"/>
    <mergeCell ref="X48:Y48"/>
    <mergeCell ref="R46:S46"/>
    <mergeCell ref="T46:U46"/>
    <mergeCell ref="X46:Y46"/>
    <mergeCell ref="A47:A49"/>
    <mergeCell ref="G47:H47"/>
    <mergeCell ref="J47:K47"/>
    <mergeCell ref="L47:O47"/>
    <mergeCell ref="P47:Q47"/>
    <mergeCell ref="R47:S47"/>
    <mergeCell ref="T47:U47"/>
    <mergeCell ref="T44:U44"/>
    <mergeCell ref="X44:Y44"/>
    <mergeCell ref="G45:H45"/>
    <mergeCell ref="J45:K45"/>
    <mergeCell ref="L45:O45"/>
    <mergeCell ref="P45:Q45"/>
    <mergeCell ref="R45:S45"/>
    <mergeCell ref="T45:U45"/>
    <mergeCell ref="X45:Y45"/>
    <mergeCell ref="A44:A46"/>
    <mergeCell ref="G44:H44"/>
    <mergeCell ref="J44:K44"/>
    <mergeCell ref="L44:O44"/>
    <mergeCell ref="P44:Q44"/>
    <mergeCell ref="R44:S44"/>
    <mergeCell ref="G46:H46"/>
    <mergeCell ref="J46:K46"/>
    <mergeCell ref="L46:O46"/>
    <mergeCell ref="P46:Q46"/>
    <mergeCell ref="X42:Y42"/>
    <mergeCell ref="G43:H43"/>
    <mergeCell ref="J43:K43"/>
    <mergeCell ref="L43:O43"/>
    <mergeCell ref="P43:Q43"/>
    <mergeCell ref="R43:S43"/>
    <mergeCell ref="T43:U43"/>
    <mergeCell ref="X43:Y43"/>
    <mergeCell ref="R41:S41"/>
    <mergeCell ref="T41:U41"/>
    <mergeCell ref="X41:Y41"/>
    <mergeCell ref="A42:A43"/>
    <mergeCell ref="G42:H42"/>
    <mergeCell ref="J42:K42"/>
    <mergeCell ref="L42:O42"/>
    <mergeCell ref="P42:Q42"/>
    <mergeCell ref="R42:S42"/>
    <mergeCell ref="T42:U42"/>
    <mergeCell ref="T39:U39"/>
    <mergeCell ref="X39:Y39"/>
    <mergeCell ref="G40:H40"/>
    <mergeCell ref="J40:K40"/>
    <mergeCell ref="L40:O40"/>
    <mergeCell ref="P40:Q40"/>
    <mergeCell ref="R40:S40"/>
    <mergeCell ref="T40:U40"/>
    <mergeCell ref="X40:Y40"/>
    <mergeCell ref="A39:A41"/>
    <mergeCell ref="G39:H39"/>
    <mergeCell ref="J39:K39"/>
    <mergeCell ref="L39:O39"/>
    <mergeCell ref="P39:Q39"/>
    <mergeCell ref="R39:S39"/>
    <mergeCell ref="G41:H41"/>
    <mergeCell ref="J41:K41"/>
    <mergeCell ref="L41:O41"/>
    <mergeCell ref="P41:Q41"/>
    <mergeCell ref="X37:Y37"/>
    <mergeCell ref="G38:H38"/>
    <mergeCell ref="J38:K38"/>
    <mergeCell ref="L38:O38"/>
    <mergeCell ref="P38:Q38"/>
    <mergeCell ref="R38:S38"/>
    <mergeCell ref="T38:U38"/>
    <mergeCell ref="X38:Y38"/>
    <mergeCell ref="R36:S36"/>
    <mergeCell ref="T36:U36"/>
    <mergeCell ref="X36:Y36"/>
    <mergeCell ref="A37:A38"/>
    <mergeCell ref="G37:H37"/>
    <mergeCell ref="J37:K37"/>
    <mergeCell ref="L37:O37"/>
    <mergeCell ref="P37:Q37"/>
    <mergeCell ref="R37:S37"/>
    <mergeCell ref="T37:U37"/>
    <mergeCell ref="T34:U34"/>
    <mergeCell ref="X34:Y34"/>
    <mergeCell ref="G35:H35"/>
    <mergeCell ref="J35:K35"/>
    <mergeCell ref="L35:O35"/>
    <mergeCell ref="P35:Q35"/>
    <mergeCell ref="R35:S35"/>
    <mergeCell ref="T35:U35"/>
    <mergeCell ref="X35:Y35"/>
    <mergeCell ref="A34:A36"/>
    <mergeCell ref="G34:H34"/>
    <mergeCell ref="J34:K34"/>
    <mergeCell ref="L34:O34"/>
    <mergeCell ref="P34:Q34"/>
    <mergeCell ref="R34:S34"/>
    <mergeCell ref="G36:H36"/>
    <mergeCell ref="J36:K36"/>
    <mergeCell ref="L36:O36"/>
    <mergeCell ref="P36:Q36"/>
    <mergeCell ref="J33:K33"/>
    <mergeCell ref="L33:O33"/>
    <mergeCell ref="P33:Q33"/>
    <mergeCell ref="R33:S33"/>
    <mergeCell ref="T33:U33"/>
    <mergeCell ref="X33:Y33"/>
    <mergeCell ref="X31:Y31"/>
    <mergeCell ref="A32:A33"/>
    <mergeCell ref="G32:H32"/>
    <mergeCell ref="J32:K32"/>
    <mergeCell ref="L32:O32"/>
    <mergeCell ref="P32:Q32"/>
    <mergeCell ref="R32:S32"/>
    <mergeCell ref="T32:U32"/>
    <mergeCell ref="X32:Y32"/>
    <mergeCell ref="G33:H33"/>
    <mergeCell ref="G31:H31"/>
    <mergeCell ref="J31:K31"/>
    <mergeCell ref="L31:O31"/>
    <mergeCell ref="P31:Q31"/>
    <mergeCell ref="R31:S31"/>
    <mergeCell ref="T31:U31"/>
    <mergeCell ref="X29:Y29"/>
    <mergeCell ref="G30:H30"/>
    <mergeCell ref="J30:K30"/>
    <mergeCell ref="L30:O30"/>
    <mergeCell ref="P30:Q30"/>
    <mergeCell ref="R30:S30"/>
    <mergeCell ref="T30:U30"/>
    <mergeCell ref="X30:Y30"/>
    <mergeCell ref="G29:H29"/>
    <mergeCell ref="J29:K29"/>
    <mergeCell ref="L29:O29"/>
    <mergeCell ref="P29:Q29"/>
    <mergeCell ref="R29:S29"/>
    <mergeCell ref="T29:U29"/>
    <mergeCell ref="X27:Y27"/>
    <mergeCell ref="G28:H28"/>
    <mergeCell ref="J28:K28"/>
    <mergeCell ref="L28:O28"/>
    <mergeCell ref="P28:Q28"/>
    <mergeCell ref="R28:S28"/>
    <mergeCell ref="T28:U28"/>
    <mergeCell ref="X28:Y28"/>
    <mergeCell ref="G27:H27"/>
    <mergeCell ref="J27:K27"/>
    <mergeCell ref="L27:O27"/>
    <mergeCell ref="P27:Q27"/>
    <mergeCell ref="R27:S27"/>
    <mergeCell ref="T27:U27"/>
    <mergeCell ref="X25:Y25"/>
    <mergeCell ref="G26:H26"/>
    <mergeCell ref="J26:K26"/>
    <mergeCell ref="L26:O26"/>
    <mergeCell ref="P26:Q26"/>
    <mergeCell ref="R26:S26"/>
    <mergeCell ref="T26:U26"/>
    <mergeCell ref="X26:Y26"/>
    <mergeCell ref="G25:H25"/>
    <mergeCell ref="J25:K25"/>
    <mergeCell ref="L25:O25"/>
    <mergeCell ref="P25:Q25"/>
    <mergeCell ref="R25:S25"/>
    <mergeCell ref="T25:U25"/>
    <mergeCell ref="X23:Y23"/>
    <mergeCell ref="G24:H24"/>
    <mergeCell ref="J24:K24"/>
    <mergeCell ref="L24:O24"/>
    <mergeCell ref="P24:Q24"/>
    <mergeCell ref="R24:S24"/>
    <mergeCell ref="T24:U24"/>
    <mergeCell ref="X24:Y24"/>
    <mergeCell ref="R22:S22"/>
    <mergeCell ref="T22:U22"/>
    <mergeCell ref="X22:Y22"/>
    <mergeCell ref="A23:A28"/>
    <mergeCell ref="G23:H23"/>
    <mergeCell ref="J23:K23"/>
    <mergeCell ref="L23:O23"/>
    <mergeCell ref="P23:Q23"/>
    <mergeCell ref="R23:S23"/>
    <mergeCell ref="T23:U23"/>
    <mergeCell ref="T20:U20"/>
    <mergeCell ref="X20:Y20"/>
    <mergeCell ref="G21:H21"/>
    <mergeCell ref="J21:K21"/>
    <mergeCell ref="L21:O21"/>
    <mergeCell ref="P21:Q21"/>
    <mergeCell ref="R21:S21"/>
    <mergeCell ref="T21:U21"/>
    <mergeCell ref="X21:Y21"/>
    <mergeCell ref="A20:A22"/>
    <mergeCell ref="G20:H20"/>
    <mergeCell ref="J20:K20"/>
    <mergeCell ref="L20:O20"/>
    <mergeCell ref="P20:Q20"/>
    <mergeCell ref="R20:S20"/>
    <mergeCell ref="G22:H22"/>
    <mergeCell ref="J22:K22"/>
    <mergeCell ref="L22:O22"/>
    <mergeCell ref="P22:Q22"/>
    <mergeCell ref="J19:K19"/>
    <mergeCell ref="L19:O19"/>
    <mergeCell ref="P19:Q19"/>
    <mergeCell ref="R19:S19"/>
    <mergeCell ref="T19:U19"/>
    <mergeCell ref="X19:Y19"/>
    <mergeCell ref="X17:Y17"/>
    <mergeCell ref="J18:K18"/>
    <mergeCell ref="L18:O18"/>
    <mergeCell ref="P18:Q18"/>
    <mergeCell ref="R18:S18"/>
    <mergeCell ref="T18:U18"/>
    <mergeCell ref="X18:Y18"/>
    <mergeCell ref="P16:Q16"/>
    <mergeCell ref="R16:S16"/>
    <mergeCell ref="T16:U16"/>
    <mergeCell ref="X16:Y16"/>
    <mergeCell ref="B17:D17"/>
    <mergeCell ref="J17:K17"/>
    <mergeCell ref="L17:O17"/>
    <mergeCell ref="P17:Q17"/>
    <mergeCell ref="R17:S17"/>
    <mergeCell ref="T17:U17"/>
    <mergeCell ref="X14:AA14"/>
    <mergeCell ref="J15:K15"/>
    <mergeCell ref="L15:O15"/>
    <mergeCell ref="P15:Q15"/>
    <mergeCell ref="R15:S15"/>
    <mergeCell ref="T15:U15"/>
    <mergeCell ref="X15:Y15"/>
    <mergeCell ref="A14:A19"/>
    <mergeCell ref="J14:K14"/>
    <mergeCell ref="L14:O14"/>
    <mergeCell ref="P14:Q14"/>
    <mergeCell ref="R14:S14"/>
    <mergeCell ref="T14:U14"/>
    <mergeCell ref="B16:D16"/>
    <mergeCell ref="G16:I19"/>
    <mergeCell ref="J16:K16"/>
    <mergeCell ref="L16:O16"/>
    <mergeCell ref="V12:V13"/>
    <mergeCell ref="W12:W13"/>
    <mergeCell ref="X12:X13"/>
    <mergeCell ref="Y12:Y13"/>
    <mergeCell ref="Z12:AA13"/>
    <mergeCell ref="J13:K13"/>
    <mergeCell ref="L13:S13"/>
    <mergeCell ref="T10:U10"/>
    <mergeCell ref="V10:W10"/>
    <mergeCell ref="A11:B11"/>
    <mergeCell ref="F11:AA11"/>
    <mergeCell ref="A12:D13"/>
    <mergeCell ref="E12:F13"/>
    <mergeCell ref="G12:I13"/>
    <mergeCell ref="J12:K12"/>
    <mergeCell ref="L12:S12"/>
    <mergeCell ref="T12:U13"/>
    <mergeCell ref="A10:F10"/>
    <mergeCell ref="G10:I10"/>
    <mergeCell ref="L10:M10"/>
    <mergeCell ref="N10:O10"/>
    <mergeCell ref="P10:Q10"/>
    <mergeCell ref="R10:S10"/>
    <mergeCell ref="V8:W8"/>
    <mergeCell ref="Y8:AA10"/>
    <mergeCell ref="A9:F9"/>
    <mergeCell ref="G9:I9"/>
    <mergeCell ref="L9:M9"/>
    <mergeCell ref="N9:O9"/>
    <mergeCell ref="P9:Q9"/>
    <mergeCell ref="R9:S9"/>
    <mergeCell ref="T9:U9"/>
    <mergeCell ref="V9:W9"/>
    <mergeCell ref="T7:U7"/>
    <mergeCell ref="V7:X7"/>
    <mergeCell ref="Y7:AA7"/>
    <mergeCell ref="A8:F8"/>
    <mergeCell ref="G8:I8"/>
    <mergeCell ref="L8:M8"/>
    <mergeCell ref="N8:O8"/>
    <mergeCell ref="P8:Q8"/>
    <mergeCell ref="R8:S8"/>
    <mergeCell ref="T8:U8"/>
    <mergeCell ref="A7:F7"/>
    <mergeCell ref="G7:I7"/>
    <mergeCell ref="L7:M7"/>
    <mergeCell ref="N7:O7"/>
    <mergeCell ref="P7:Q7"/>
    <mergeCell ref="R7:S7"/>
    <mergeCell ref="T5:U6"/>
    <mergeCell ref="V5:AA6"/>
    <mergeCell ref="A6:B6"/>
    <mergeCell ref="C6:F6"/>
    <mergeCell ref="G6:J6"/>
    <mergeCell ref="L6:S6"/>
    <mergeCell ref="A4:B4"/>
    <mergeCell ref="C4:F4"/>
    <mergeCell ref="G4:J4"/>
    <mergeCell ref="K4:S4"/>
    <mergeCell ref="A5:B5"/>
    <mergeCell ref="C5:F5"/>
    <mergeCell ref="G5:J5"/>
    <mergeCell ref="K5:S5"/>
    <mergeCell ref="Y1:AA1"/>
    <mergeCell ref="A2:B3"/>
    <mergeCell ref="C2:C3"/>
    <mergeCell ref="D2:D3"/>
    <mergeCell ref="E2:E3"/>
    <mergeCell ref="F2:F3"/>
    <mergeCell ref="G2:S3"/>
    <mergeCell ref="T2:AA2"/>
    <mergeCell ref="T3:U4"/>
    <mergeCell ref="V3:AA4"/>
  </mergeCells>
  <phoneticPr fontId="1" type="noConversion"/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6"/>
  <sheetViews>
    <sheetView workbookViewId="0">
      <selection sqref="A1:XFD1048576"/>
    </sheetView>
  </sheetViews>
  <sheetFormatPr defaultColWidth="7.3984375" defaultRowHeight="15.6" x14ac:dyDescent="0.4"/>
  <cols>
    <col min="1" max="1" width="8.5" style="3" customWidth="1"/>
    <col min="2" max="2" width="8.59765625" style="3" customWidth="1"/>
    <col min="3" max="3" width="7.19921875" style="3" customWidth="1"/>
    <col min="4" max="4" width="5.09765625" style="3" customWidth="1"/>
    <col min="5" max="5" width="9.19921875" style="3" customWidth="1"/>
    <col min="6" max="6" width="4.09765625" style="3" customWidth="1"/>
    <col min="7" max="7" width="5.8984375" style="3" customWidth="1"/>
    <col min="8" max="8" width="3.8984375" style="3" customWidth="1"/>
    <col min="9" max="9" width="3" style="3" customWidth="1"/>
    <col min="10" max="10" width="6.69921875" style="3" customWidth="1"/>
    <col min="11" max="11" width="6.5" style="3" customWidth="1"/>
    <col min="12" max="12" width="4.69921875" style="3" customWidth="1"/>
    <col min="13" max="13" width="4.09765625" style="3" customWidth="1"/>
    <col min="14" max="14" width="5.69921875" style="3" customWidth="1"/>
    <col min="15" max="15" width="2.59765625" style="3" customWidth="1"/>
    <col min="16" max="17" width="4" style="3" hidden="1" customWidth="1"/>
    <col min="18" max="19" width="4" style="3" customWidth="1"/>
    <col min="20" max="20" width="3.3984375" style="3" customWidth="1"/>
    <col min="21" max="21" width="3" style="3" customWidth="1"/>
    <col min="22" max="22" width="6.19921875" style="3" customWidth="1"/>
    <col min="23" max="23" width="4.69921875" style="3" customWidth="1"/>
    <col min="24" max="24" width="4.8984375" style="3" customWidth="1"/>
    <col min="25" max="25" width="4.5" style="3" customWidth="1"/>
    <col min="26" max="26" width="5.09765625" style="3" customWidth="1"/>
    <col min="27" max="27" width="5.3984375" style="3" customWidth="1"/>
    <col min="28" max="28" width="7.8984375" style="3" customWidth="1"/>
    <col min="29" max="29" width="6.59765625" style="3" customWidth="1"/>
    <col min="30" max="34" width="1.8984375" style="3" customWidth="1"/>
    <col min="35" max="16384" width="7.3984375" style="3"/>
  </cols>
  <sheetData>
    <row r="1" spans="1:29" x14ac:dyDescent="0.4">
      <c r="A1" s="3" t="s">
        <v>0</v>
      </c>
      <c r="D1" s="3" t="s">
        <v>143</v>
      </c>
      <c r="E1" s="3">
        <v>3</v>
      </c>
      <c r="Y1" s="140" t="s">
        <v>97</v>
      </c>
      <c r="Z1" s="140"/>
      <c r="AA1" s="140"/>
    </row>
    <row r="2" spans="1:29" x14ac:dyDescent="0.4">
      <c r="A2" s="99" t="s">
        <v>1</v>
      </c>
      <c r="B2" s="101"/>
      <c r="C2" s="108" t="s">
        <v>64</v>
      </c>
      <c r="D2" s="108" t="s">
        <v>65</v>
      </c>
      <c r="E2" s="108">
        <v>0</v>
      </c>
      <c r="F2" s="108">
        <v>3</v>
      </c>
      <c r="G2" s="134" t="s">
        <v>62</v>
      </c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/>
      <c r="T2" s="120" t="s">
        <v>60</v>
      </c>
      <c r="U2" s="111"/>
      <c r="V2" s="111"/>
      <c r="W2" s="111"/>
      <c r="X2" s="111"/>
      <c r="Y2" s="111"/>
      <c r="Z2" s="111"/>
      <c r="AA2" s="121"/>
    </row>
    <row r="3" spans="1:29" x14ac:dyDescent="0.4">
      <c r="A3" s="105"/>
      <c r="B3" s="107"/>
      <c r="C3" s="108"/>
      <c r="D3" s="108"/>
      <c r="E3" s="108"/>
      <c r="F3" s="108"/>
      <c r="G3" s="137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9"/>
      <c r="T3" s="99" t="s">
        <v>2</v>
      </c>
      <c r="U3" s="101"/>
      <c r="V3" s="99" t="s">
        <v>293</v>
      </c>
      <c r="W3" s="100"/>
      <c r="X3" s="100"/>
      <c r="Y3" s="100"/>
      <c r="Z3" s="100"/>
      <c r="AA3" s="101"/>
    </row>
    <row r="4" spans="1:29" ht="17.399999999999999" x14ac:dyDescent="0.4">
      <c r="A4" s="157" t="s">
        <v>99</v>
      </c>
      <c r="B4" s="158"/>
      <c r="C4" s="120">
        <v>123456</v>
      </c>
      <c r="D4" s="111"/>
      <c r="E4" s="111"/>
      <c r="F4" s="121"/>
      <c r="G4" s="180" t="s">
        <v>41</v>
      </c>
      <c r="H4" s="180"/>
      <c r="I4" s="180"/>
      <c r="J4" s="180"/>
      <c r="K4" s="120"/>
      <c r="L4" s="111"/>
      <c r="M4" s="111"/>
      <c r="N4" s="111"/>
      <c r="O4" s="111"/>
      <c r="P4" s="111"/>
      <c r="Q4" s="111"/>
      <c r="R4" s="111"/>
      <c r="S4" s="121"/>
      <c r="T4" s="105"/>
      <c r="U4" s="107"/>
      <c r="V4" s="105"/>
      <c r="W4" s="106"/>
      <c r="X4" s="106"/>
      <c r="Y4" s="106"/>
      <c r="Z4" s="106"/>
      <c r="AA4" s="107"/>
    </row>
    <row r="5" spans="1:29" x14ac:dyDescent="0.4">
      <c r="A5" s="120" t="s">
        <v>66</v>
      </c>
      <c r="B5" s="121"/>
      <c r="C5" s="120" t="s">
        <v>294</v>
      </c>
      <c r="D5" s="111"/>
      <c r="E5" s="111"/>
      <c r="F5" s="121"/>
      <c r="G5" s="120" t="s">
        <v>77</v>
      </c>
      <c r="H5" s="111"/>
      <c r="I5" s="111"/>
      <c r="J5" s="121"/>
      <c r="K5" s="120"/>
      <c r="L5" s="111"/>
      <c r="M5" s="111"/>
      <c r="N5" s="111"/>
      <c r="O5" s="111"/>
      <c r="P5" s="111"/>
      <c r="Q5" s="111"/>
      <c r="R5" s="111"/>
      <c r="S5" s="121"/>
      <c r="T5" s="99" t="s">
        <v>3</v>
      </c>
      <c r="U5" s="101"/>
      <c r="V5" s="99"/>
      <c r="W5" s="100"/>
      <c r="X5" s="100"/>
      <c r="Y5" s="100"/>
      <c r="Z5" s="100"/>
      <c r="AA5" s="101"/>
    </row>
    <row r="6" spans="1:29" x14ac:dyDescent="0.4">
      <c r="A6" s="120" t="s">
        <v>4</v>
      </c>
      <c r="B6" s="121"/>
      <c r="C6" s="120"/>
      <c r="D6" s="111"/>
      <c r="E6" s="111"/>
      <c r="F6" s="121"/>
      <c r="G6" s="120"/>
      <c r="H6" s="111"/>
      <c r="I6" s="111"/>
      <c r="J6" s="121"/>
      <c r="K6" s="5" t="s">
        <v>55</v>
      </c>
      <c r="L6" s="120"/>
      <c r="M6" s="111"/>
      <c r="N6" s="111"/>
      <c r="O6" s="111"/>
      <c r="P6" s="111"/>
      <c r="Q6" s="111"/>
      <c r="R6" s="111"/>
      <c r="S6" s="121"/>
      <c r="T6" s="105"/>
      <c r="U6" s="107"/>
      <c r="V6" s="105"/>
      <c r="W6" s="106"/>
      <c r="X6" s="106"/>
      <c r="Y6" s="106"/>
      <c r="Z6" s="106"/>
      <c r="AA6" s="107"/>
    </row>
    <row r="7" spans="1:29" x14ac:dyDescent="0.4">
      <c r="A7" s="120" t="s">
        <v>67</v>
      </c>
      <c r="B7" s="111"/>
      <c r="C7" s="111"/>
      <c r="D7" s="111"/>
      <c r="E7" s="111"/>
      <c r="F7" s="121"/>
      <c r="G7" s="122" t="s">
        <v>42</v>
      </c>
      <c r="H7" s="123"/>
      <c r="I7" s="124"/>
      <c r="J7" s="68" t="s">
        <v>45</v>
      </c>
      <c r="K7" s="53" t="s">
        <v>54</v>
      </c>
      <c r="L7" s="122" t="s">
        <v>56</v>
      </c>
      <c r="M7" s="124"/>
      <c r="N7" s="122" t="s">
        <v>57</v>
      </c>
      <c r="O7" s="124"/>
      <c r="P7" s="122" t="s">
        <v>100</v>
      </c>
      <c r="Q7" s="123"/>
      <c r="R7" s="122" t="s">
        <v>101</v>
      </c>
      <c r="S7" s="124"/>
      <c r="T7" s="187" t="s">
        <v>102</v>
      </c>
      <c r="U7" s="188"/>
      <c r="V7" s="186" t="s">
        <v>103</v>
      </c>
      <c r="W7" s="186"/>
      <c r="X7" s="186"/>
      <c r="Y7" s="122" t="s">
        <v>61</v>
      </c>
      <c r="Z7" s="123"/>
      <c r="AA7" s="124"/>
    </row>
    <row r="8" spans="1:29" x14ac:dyDescent="0.4">
      <c r="A8" s="99"/>
      <c r="B8" s="100"/>
      <c r="C8" s="100"/>
      <c r="D8" s="100"/>
      <c r="E8" s="100"/>
      <c r="F8" s="101"/>
      <c r="G8" s="120"/>
      <c r="H8" s="111"/>
      <c r="I8" s="121"/>
      <c r="J8" s="4"/>
      <c r="K8" s="4"/>
      <c r="L8" s="120"/>
      <c r="M8" s="121"/>
      <c r="N8" s="120"/>
      <c r="O8" s="121"/>
      <c r="P8" s="120">
        <v>12345</v>
      </c>
      <c r="Q8" s="121"/>
      <c r="R8" s="120"/>
      <c r="S8" s="121"/>
      <c r="T8" s="195"/>
      <c r="U8" s="196"/>
      <c r="V8" s="120"/>
      <c r="W8" s="121"/>
      <c r="X8" s="67" t="s">
        <v>35</v>
      </c>
      <c r="Y8" s="125"/>
      <c r="Z8" s="126"/>
      <c r="AA8" s="127"/>
    </row>
    <row r="9" spans="1:29" x14ac:dyDescent="0.4">
      <c r="A9" s="120"/>
      <c r="B9" s="111"/>
      <c r="C9" s="111"/>
      <c r="D9" s="111"/>
      <c r="E9" s="111"/>
      <c r="F9" s="121"/>
      <c r="G9" s="120"/>
      <c r="H9" s="111"/>
      <c r="I9" s="121"/>
      <c r="J9" s="4"/>
      <c r="K9" s="4"/>
      <c r="L9" s="120"/>
      <c r="M9" s="121"/>
      <c r="N9" s="120"/>
      <c r="O9" s="121"/>
      <c r="P9" s="120"/>
      <c r="Q9" s="121"/>
      <c r="R9" s="120"/>
      <c r="S9" s="121"/>
      <c r="T9" s="120"/>
      <c r="U9" s="121"/>
      <c r="V9" s="120"/>
      <c r="W9" s="121"/>
      <c r="X9" s="67" t="s">
        <v>35</v>
      </c>
      <c r="Y9" s="128"/>
      <c r="Z9" s="129"/>
      <c r="AA9" s="130"/>
    </row>
    <row r="10" spans="1:29" x14ac:dyDescent="0.4">
      <c r="A10" s="120"/>
      <c r="B10" s="111"/>
      <c r="C10" s="111"/>
      <c r="D10" s="111"/>
      <c r="E10" s="111"/>
      <c r="F10" s="121"/>
      <c r="G10" s="120"/>
      <c r="H10" s="111"/>
      <c r="I10" s="121"/>
      <c r="J10" s="4"/>
      <c r="K10" s="4"/>
      <c r="L10" s="120"/>
      <c r="M10" s="121"/>
      <c r="N10" s="120"/>
      <c r="O10" s="121"/>
      <c r="P10" s="120"/>
      <c r="Q10" s="121"/>
      <c r="R10" s="120"/>
      <c r="S10" s="121"/>
      <c r="T10" s="120"/>
      <c r="U10" s="121"/>
      <c r="V10" s="120"/>
      <c r="W10" s="121"/>
      <c r="X10" s="67" t="s">
        <v>35</v>
      </c>
      <c r="Y10" s="131"/>
      <c r="Z10" s="132"/>
      <c r="AA10" s="133"/>
    </row>
    <row r="11" spans="1:29" x14ac:dyDescent="0.4">
      <c r="A11" s="171" t="s">
        <v>93</v>
      </c>
      <c r="B11" s="172"/>
      <c r="C11" s="67"/>
      <c r="D11" s="67" t="s">
        <v>94</v>
      </c>
      <c r="E11" s="66" t="s">
        <v>95</v>
      </c>
      <c r="F11" s="120" t="s">
        <v>141</v>
      </c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21"/>
    </row>
    <row r="12" spans="1:29" x14ac:dyDescent="0.4">
      <c r="A12" s="99" t="s">
        <v>34</v>
      </c>
      <c r="B12" s="100"/>
      <c r="C12" s="100"/>
      <c r="D12" s="101"/>
      <c r="E12" s="156" t="s">
        <v>104</v>
      </c>
      <c r="F12" s="147"/>
      <c r="G12" s="180" t="s">
        <v>40</v>
      </c>
      <c r="H12" s="180"/>
      <c r="I12" s="180"/>
      <c r="J12" s="105" t="s">
        <v>105</v>
      </c>
      <c r="K12" s="107"/>
      <c r="L12" s="171" t="s">
        <v>142</v>
      </c>
      <c r="M12" s="172"/>
      <c r="N12" s="172"/>
      <c r="O12" s="172"/>
      <c r="P12" s="172"/>
      <c r="Q12" s="172"/>
      <c r="R12" s="172"/>
      <c r="S12" s="193"/>
      <c r="T12" s="197" t="s">
        <v>78</v>
      </c>
      <c r="U12" s="198"/>
      <c r="V12" s="146"/>
      <c r="W12" s="191" t="s">
        <v>106</v>
      </c>
      <c r="X12" s="146"/>
      <c r="Y12" s="189" t="s">
        <v>90</v>
      </c>
      <c r="Z12" s="99"/>
      <c r="AA12" s="101"/>
      <c r="AB12" s="3">
        <v>2018</v>
      </c>
    </row>
    <row r="13" spans="1:29" x14ac:dyDescent="0.4">
      <c r="A13" s="105"/>
      <c r="B13" s="106"/>
      <c r="C13" s="106"/>
      <c r="D13" s="107"/>
      <c r="E13" s="156"/>
      <c r="F13" s="156"/>
      <c r="G13" s="108"/>
      <c r="H13" s="108"/>
      <c r="I13" s="108"/>
      <c r="J13" s="120" t="s">
        <v>46</v>
      </c>
      <c r="K13" s="121"/>
      <c r="L13" s="171" t="s">
        <v>142</v>
      </c>
      <c r="M13" s="172"/>
      <c r="N13" s="172"/>
      <c r="O13" s="172"/>
      <c r="P13" s="172"/>
      <c r="Q13" s="172"/>
      <c r="R13" s="172"/>
      <c r="S13" s="193"/>
      <c r="T13" s="199"/>
      <c r="U13" s="200"/>
      <c r="V13" s="147"/>
      <c r="W13" s="192"/>
      <c r="X13" s="147"/>
      <c r="Y13" s="190"/>
      <c r="Z13" s="105"/>
      <c r="AA13" s="107"/>
      <c r="AB13" s="3" t="s">
        <v>154</v>
      </c>
      <c r="AC13" s="3">
        <v>81.400000000000006</v>
      </c>
    </row>
    <row r="14" spans="1:29" ht="21.6" x14ac:dyDescent="0.4">
      <c r="A14" s="145" t="s">
        <v>63</v>
      </c>
      <c r="B14" s="6" t="s">
        <v>5</v>
      </c>
      <c r="C14" s="30"/>
      <c r="D14" s="37" t="s">
        <v>36</v>
      </c>
      <c r="E14" s="22"/>
      <c r="F14" s="31" t="s">
        <v>39</v>
      </c>
      <c r="G14" s="1" t="s">
        <v>71</v>
      </c>
      <c r="H14" s="1"/>
      <c r="I14" s="31" t="s">
        <v>36</v>
      </c>
      <c r="J14" s="112" t="s">
        <v>70</v>
      </c>
      <c r="K14" s="113"/>
      <c r="L14" s="112" t="s">
        <v>98</v>
      </c>
      <c r="M14" s="303"/>
      <c r="N14" s="303"/>
      <c r="O14" s="113"/>
      <c r="P14" s="123"/>
      <c r="Q14" s="123"/>
      <c r="R14" s="123"/>
      <c r="S14" s="123"/>
      <c r="T14" s="187" t="s">
        <v>91</v>
      </c>
      <c r="U14" s="188"/>
      <c r="V14" s="69" t="s">
        <v>92</v>
      </c>
      <c r="W14" s="53" t="s">
        <v>59</v>
      </c>
      <c r="X14" s="156"/>
      <c r="Y14" s="156"/>
      <c r="Z14" s="156"/>
      <c r="AA14" s="156"/>
      <c r="AB14" s="3" t="s">
        <v>155</v>
      </c>
      <c r="AC14" s="3">
        <v>73.5</v>
      </c>
    </row>
    <row r="15" spans="1:29" ht="25.2" x14ac:dyDescent="0.4">
      <c r="A15" s="146"/>
      <c r="B15" s="6" t="s">
        <v>6</v>
      </c>
      <c r="C15" s="7"/>
      <c r="D15" s="37" t="s">
        <v>36</v>
      </c>
      <c r="E15" s="22"/>
      <c r="F15" s="31" t="s">
        <v>39</v>
      </c>
      <c r="G15" s="1" t="s">
        <v>71</v>
      </c>
      <c r="H15" s="4"/>
      <c r="I15" s="31" t="s">
        <v>36</v>
      </c>
      <c r="J15" s="122" t="s">
        <v>47</v>
      </c>
      <c r="K15" s="124"/>
      <c r="L15" s="202" t="s">
        <v>58</v>
      </c>
      <c r="M15" s="203"/>
      <c r="N15" s="203"/>
      <c r="O15" s="203"/>
      <c r="P15" s="156" t="s">
        <v>107</v>
      </c>
      <c r="Q15" s="156"/>
      <c r="R15" s="156" t="s">
        <v>108</v>
      </c>
      <c r="S15" s="156"/>
      <c r="T15" s="194" t="s">
        <v>153</v>
      </c>
      <c r="U15" s="194"/>
      <c r="V15" s="78" t="s">
        <v>109</v>
      </c>
      <c r="W15" s="57" t="s">
        <v>110</v>
      </c>
      <c r="X15" s="112" t="s">
        <v>111</v>
      </c>
      <c r="Y15" s="113"/>
      <c r="Z15" s="1" t="s">
        <v>100</v>
      </c>
      <c r="AA15" s="1" t="s">
        <v>101</v>
      </c>
      <c r="AB15" s="3" t="s">
        <v>75</v>
      </c>
      <c r="AC15" s="3" t="s">
        <v>74</v>
      </c>
    </row>
    <row r="16" spans="1:29" x14ac:dyDescent="0.4">
      <c r="A16" s="146"/>
      <c r="B16" s="165" t="s">
        <v>7</v>
      </c>
      <c r="C16" s="166"/>
      <c r="D16" s="167"/>
      <c r="E16" s="52"/>
      <c r="F16" s="32" t="s">
        <v>39</v>
      </c>
      <c r="G16" s="99"/>
      <c r="H16" s="100"/>
      <c r="I16" s="101"/>
      <c r="J16" s="109"/>
      <c r="K16" s="109"/>
      <c r="L16" s="109"/>
      <c r="M16" s="109"/>
      <c r="N16" s="109"/>
      <c r="O16" s="109"/>
      <c r="P16" s="109"/>
      <c r="Q16" s="109"/>
      <c r="R16" s="109">
        <f>ROUND(AB16*AC16,0)</f>
        <v>0</v>
      </c>
      <c r="S16" s="109"/>
      <c r="T16" s="109">
        <v>1</v>
      </c>
      <c r="U16" s="109"/>
      <c r="V16" s="79">
        <v>1</v>
      </c>
      <c r="W16" s="79">
        <v>1</v>
      </c>
      <c r="X16" s="109">
        <f>R16*T16*V16*W16</f>
        <v>0</v>
      </c>
      <c r="Y16" s="109"/>
      <c r="Z16" s="79"/>
      <c r="AA16" s="80"/>
      <c r="AC16" s="3">
        <f>AC14</f>
        <v>73.5</v>
      </c>
    </row>
    <row r="17" spans="1:29" x14ac:dyDescent="0.4">
      <c r="A17" s="146"/>
      <c r="B17" s="168" t="s">
        <v>8</v>
      </c>
      <c r="C17" s="169"/>
      <c r="D17" s="170"/>
      <c r="E17" s="10"/>
      <c r="F17" s="33" t="s">
        <v>39</v>
      </c>
      <c r="G17" s="102"/>
      <c r="H17" s="103"/>
      <c r="I17" s="104"/>
      <c r="J17" s="109"/>
      <c r="K17" s="109"/>
      <c r="L17" s="109"/>
      <c r="M17" s="109"/>
      <c r="N17" s="109"/>
      <c r="O17" s="109"/>
      <c r="P17" s="109"/>
      <c r="Q17" s="109"/>
      <c r="R17" s="109">
        <f t="shared" ref="R17:R55" si="0">ROUND(AB17*AC17,0)</f>
        <v>0</v>
      </c>
      <c r="S17" s="109"/>
      <c r="T17" s="109">
        <v>1</v>
      </c>
      <c r="U17" s="109"/>
      <c r="V17" s="79">
        <v>1</v>
      </c>
      <c r="W17" s="79">
        <v>1</v>
      </c>
      <c r="X17" s="109">
        <f t="shared" ref="X17:X55" si="1">R17*T17*V17*W17</f>
        <v>0</v>
      </c>
      <c r="Y17" s="109"/>
      <c r="Z17" s="79"/>
      <c r="AA17" s="80"/>
      <c r="AC17" s="3">
        <f>AC16</f>
        <v>73.5</v>
      </c>
    </row>
    <row r="18" spans="1:29" x14ac:dyDescent="0.4">
      <c r="A18" s="146"/>
      <c r="B18" s="12" t="s">
        <v>9</v>
      </c>
      <c r="C18" s="13"/>
      <c r="D18" s="14"/>
      <c r="E18" s="10"/>
      <c r="F18" s="33" t="s">
        <v>39</v>
      </c>
      <c r="G18" s="102"/>
      <c r="H18" s="103"/>
      <c r="I18" s="104"/>
      <c r="J18" s="230"/>
      <c r="K18" s="230"/>
      <c r="L18" s="109"/>
      <c r="M18" s="109"/>
      <c r="N18" s="109"/>
      <c r="O18" s="109"/>
      <c r="P18" s="109"/>
      <c r="Q18" s="109"/>
      <c r="R18" s="109">
        <f t="shared" si="0"/>
        <v>0</v>
      </c>
      <c r="S18" s="109"/>
      <c r="T18" s="109">
        <v>1</v>
      </c>
      <c r="U18" s="109"/>
      <c r="V18" s="79">
        <v>1</v>
      </c>
      <c r="W18" s="79">
        <v>1</v>
      </c>
      <c r="X18" s="109">
        <f t="shared" si="1"/>
        <v>0</v>
      </c>
      <c r="Y18" s="109"/>
      <c r="Z18" s="79"/>
      <c r="AA18" s="80"/>
      <c r="AC18" s="3">
        <f t="shared" ref="AC18:AC55" si="2">AC17</f>
        <v>73.5</v>
      </c>
    </row>
    <row r="19" spans="1:29" x14ac:dyDescent="0.4">
      <c r="A19" s="147"/>
      <c r="B19" s="70" t="s">
        <v>69</v>
      </c>
      <c r="C19" s="7"/>
      <c r="D19" s="39" t="s">
        <v>36</v>
      </c>
      <c r="E19" s="12"/>
      <c r="F19" s="34" t="s">
        <v>39</v>
      </c>
      <c r="G19" s="105"/>
      <c r="H19" s="106"/>
      <c r="I19" s="107"/>
      <c r="J19" s="109"/>
      <c r="K19" s="109"/>
      <c r="L19" s="109"/>
      <c r="M19" s="109"/>
      <c r="N19" s="109"/>
      <c r="O19" s="109"/>
      <c r="P19" s="109"/>
      <c r="Q19" s="109"/>
      <c r="R19" s="109">
        <f t="shared" si="0"/>
        <v>0</v>
      </c>
      <c r="S19" s="109"/>
      <c r="T19" s="109">
        <v>1</v>
      </c>
      <c r="U19" s="109"/>
      <c r="V19" s="79">
        <v>1</v>
      </c>
      <c r="W19" s="79">
        <v>1</v>
      </c>
      <c r="X19" s="109">
        <f t="shared" si="1"/>
        <v>0</v>
      </c>
      <c r="Y19" s="109"/>
      <c r="Z19" s="79"/>
      <c r="AA19" s="80"/>
      <c r="AC19" s="3">
        <f t="shared" si="2"/>
        <v>73.5</v>
      </c>
    </row>
    <row r="20" spans="1:29" x14ac:dyDescent="0.4">
      <c r="A20" s="178" t="s">
        <v>12</v>
      </c>
      <c r="B20" s="6" t="s">
        <v>10</v>
      </c>
      <c r="C20" s="7"/>
      <c r="D20" s="62" t="s">
        <v>37</v>
      </c>
      <c r="E20" s="60"/>
      <c r="F20" s="35" t="s">
        <v>39</v>
      </c>
      <c r="G20" s="99"/>
      <c r="H20" s="100"/>
      <c r="I20" s="35" t="s">
        <v>39</v>
      </c>
      <c r="J20" s="109"/>
      <c r="K20" s="109"/>
      <c r="L20" s="109"/>
      <c r="M20" s="109"/>
      <c r="N20" s="109"/>
      <c r="O20" s="109"/>
      <c r="P20" s="109"/>
      <c r="Q20" s="109"/>
      <c r="R20" s="109">
        <f t="shared" si="0"/>
        <v>0</v>
      </c>
      <c r="S20" s="109"/>
      <c r="T20" s="109">
        <v>1</v>
      </c>
      <c r="U20" s="109"/>
      <c r="V20" s="79">
        <v>1</v>
      </c>
      <c r="W20" s="79">
        <v>1</v>
      </c>
      <c r="X20" s="109">
        <f t="shared" si="1"/>
        <v>0</v>
      </c>
      <c r="Y20" s="109"/>
      <c r="Z20" s="79"/>
      <c r="AA20" s="80"/>
      <c r="AC20" s="3">
        <f t="shared" si="2"/>
        <v>73.5</v>
      </c>
    </row>
    <row r="21" spans="1:29" x14ac:dyDescent="0.4">
      <c r="A21" s="179"/>
      <c r="B21" s="6" t="s">
        <v>11</v>
      </c>
      <c r="C21" s="7"/>
      <c r="D21" s="62" t="s">
        <v>37</v>
      </c>
      <c r="E21" s="12"/>
      <c r="F21" s="36" t="s">
        <v>39</v>
      </c>
      <c r="G21" s="105"/>
      <c r="H21" s="106"/>
      <c r="I21" s="36" t="s">
        <v>39</v>
      </c>
      <c r="J21" s="109"/>
      <c r="K21" s="109"/>
      <c r="L21" s="109"/>
      <c r="M21" s="109"/>
      <c r="N21" s="109"/>
      <c r="O21" s="109"/>
      <c r="P21" s="109"/>
      <c r="Q21" s="109"/>
      <c r="R21" s="109">
        <f t="shared" si="0"/>
        <v>0</v>
      </c>
      <c r="S21" s="109"/>
      <c r="T21" s="109">
        <v>1</v>
      </c>
      <c r="U21" s="109"/>
      <c r="V21" s="79">
        <v>1</v>
      </c>
      <c r="W21" s="79">
        <v>1</v>
      </c>
      <c r="X21" s="109">
        <f t="shared" si="1"/>
        <v>0</v>
      </c>
      <c r="Y21" s="109"/>
      <c r="Z21" s="79"/>
      <c r="AA21" s="80"/>
      <c r="AC21" s="3">
        <f t="shared" si="2"/>
        <v>73.5</v>
      </c>
    </row>
    <row r="22" spans="1:29" x14ac:dyDescent="0.4">
      <c r="A22" s="180"/>
      <c r="B22" s="60" t="s">
        <v>13</v>
      </c>
      <c r="C22" s="61"/>
      <c r="D22" s="41" t="s">
        <v>36</v>
      </c>
      <c r="E22" s="6"/>
      <c r="F22" s="37"/>
      <c r="G22" s="120"/>
      <c r="H22" s="111"/>
      <c r="I22" s="37"/>
      <c r="J22" s="109"/>
      <c r="K22" s="109"/>
      <c r="L22" s="109"/>
      <c r="M22" s="109"/>
      <c r="N22" s="109"/>
      <c r="O22" s="109"/>
      <c r="P22" s="109"/>
      <c r="Q22" s="109"/>
      <c r="R22" s="109">
        <f t="shared" si="0"/>
        <v>0</v>
      </c>
      <c r="S22" s="109"/>
      <c r="T22" s="109">
        <v>1</v>
      </c>
      <c r="U22" s="109"/>
      <c r="V22" s="79">
        <v>1</v>
      </c>
      <c r="W22" s="79">
        <v>1</v>
      </c>
      <c r="X22" s="109">
        <f t="shared" si="1"/>
        <v>0</v>
      </c>
      <c r="Y22" s="109"/>
      <c r="Z22" s="79"/>
      <c r="AA22" s="80"/>
      <c r="AC22" s="3">
        <f t="shared" si="2"/>
        <v>73.5</v>
      </c>
    </row>
    <row r="23" spans="1:29" x14ac:dyDescent="0.4">
      <c r="A23" s="178" t="s">
        <v>19</v>
      </c>
      <c r="B23" s="2" t="s">
        <v>68</v>
      </c>
      <c r="C23" s="61"/>
      <c r="D23" s="41" t="s">
        <v>35</v>
      </c>
      <c r="E23" s="60"/>
      <c r="F23" s="35" t="s">
        <v>39</v>
      </c>
      <c r="G23" s="99"/>
      <c r="H23" s="100"/>
      <c r="I23" s="35" t="s">
        <v>39</v>
      </c>
      <c r="J23" s="109"/>
      <c r="K23" s="109"/>
      <c r="L23" s="109"/>
      <c r="M23" s="109"/>
      <c r="N23" s="109"/>
      <c r="O23" s="109"/>
      <c r="P23" s="109"/>
      <c r="Q23" s="109"/>
      <c r="R23" s="109">
        <f t="shared" si="0"/>
        <v>0</v>
      </c>
      <c r="S23" s="109"/>
      <c r="T23" s="109">
        <v>1</v>
      </c>
      <c r="U23" s="109"/>
      <c r="V23" s="79">
        <v>1</v>
      </c>
      <c r="W23" s="79">
        <v>1</v>
      </c>
      <c r="X23" s="109">
        <f t="shared" si="1"/>
        <v>0</v>
      </c>
      <c r="Y23" s="109"/>
      <c r="Z23" s="79"/>
      <c r="AA23" s="80"/>
      <c r="AC23" s="3">
        <f t="shared" si="2"/>
        <v>73.5</v>
      </c>
    </row>
    <row r="24" spans="1:29" x14ac:dyDescent="0.4">
      <c r="A24" s="179"/>
      <c r="B24" s="10" t="s">
        <v>14</v>
      </c>
      <c r="C24" s="11"/>
      <c r="D24" s="42" t="s">
        <v>35</v>
      </c>
      <c r="E24" s="10"/>
      <c r="F24" s="38" t="s">
        <v>39</v>
      </c>
      <c r="G24" s="102"/>
      <c r="H24" s="103"/>
      <c r="I24" s="38" t="s">
        <v>39</v>
      </c>
      <c r="J24" s="109"/>
      <c r="K24" s="109"/>
      <c r="L24" s="109"/>
      <c r="M24" s="109"/>
      <c r="N24" s="109"/>
      <c r="O24" s="109"/>
      <c r="P24" s="109"/>
      <c r="Q24" s="109"/>
      <c r="R24" s="109">
        <f t="shared" si="0"/>
        <v>0</v>
      </c>
      <c r="S24" s="109"/>
      <c r="T24" s="109">
        <v>1</v>
      </c>
      <c r="U24" s="109"/>
      <c r="V24" s="79">
        <v>1</v>
      </c>
      <c r="W24" s="79">
        <v>1</v>
      </c>
      <c r="X24" s="109">
        <f t="shared" si="1"/>
        <v>0</v>
      </c>
      <c r="Y24" s="109"/>
      <c r="Z24" s="79"/>
      <c r="AA24" s="80"/>
      <c r="AC24" s="3">
        <f t="shared" si="2"/>
        <v>73.5</v>
      </c>
    </row>
    <row r="25" spans="1:29" x14ac:dyDescent="0.4">
      <c r="A25" s="179"/>
      <c r="B25" s="10" t="s">
        <v>16</v>
      </c>
      <c r="C25" s="11"/>
      <c r="D25" s="42" t="s">
        <v>36</v>
      </c>
      <c r="E25" s="10"/>
      <c r="F25" s="38" t="s">
        <v>39</v>
      </c>
      <c r="G25" s="102"/>
      <c r="H25" s="103"/>
      <c r="I25" s="38" t="s">
        <v>39</v>
      </c>
      <c r="J25" s="109"/>
      <c r="K25" s="109"/>
      <c r="L25" s="109"/>
      <c r="M25" s="109"/>
      <c r="N25" s="109"/>
      <c r="O25" s="109"/>
      <c r="P25" s="109"/>
      <c r="Q25" s="109"/>
      <c r="R25" s="109">
        <f t="shared" si="0"/>
        <v>0</v>
      </c>
      <c r="S25" s="109"/>
      <c r="T25" s="109">
        <v>1</v>
      </c>
      <c r="U25" s="109"/>
      <c r="V25" s="79">
        <v>1</v>
      </c>
      <c r="W25" s="79">
        <v>1</v>
      </c>
      <c r="X25" s="109">
        <f t="shared" si="1"/>
        <v>0</v>
      </c>
      <c r="Y25" s="109"/>
      <c r="Z25" s="79"/>
      <c r="AA25" s="80"/>
      <c r="AC25" s="3">
        <f t="shared" si="2"/>
        <v>73.5</v>
      </c>
    </row>
    <row r="26" spans="1:29" x14ac:dyDescent="0.4">
      <c r="A26" s="179"/>
      <c r="B26" s="10" t="s">
        <v>15</v>
      </c>
      <c r="C26" s="11"/>
      <c r="D26" s="42" t="s">
        <v>36</v>
      </c>
      <c r="E26" s="10"/>
      <c r="F26" s="38" t="s">
        <v>39</v>
      </c>
      <c r="G26" s="102"/>
      <c r="H26" s="103"/>
      <c r="I26" s="38" t="s">
        <v>39</v>
      </c>
      <c r="J26" s="109"/>
      <c r="K26" s="109"/>
      <c r="L26" s="109"/>
      <c r="M26" s="109"/>
      <c r="N26" s="109"/>
      <c r="O26" s="109"/>
      <c r="P26" s="109"/>
      <c r="Q26" s="109"/>
      <c r="R26" s="109">
        <f t="shared" si="0"/>
        <v>0</v>
      </c>
      <c r="S26" s="109"/>
      <c r="T26" s="109">
        <v>1</v>
      </c>
      <c r="U26" s="109"/>
      <c r="V26" s="79">
        <v>1</v>
      </c>
      <c r="W26" s="79">
        <v>1</v>
      </c>
      <c r="X26" s="109">
        <f t="shared" si="1"/>
        <v>0</v>
      </c>
      <c r="Y26" s="109"/>
      <c r="Z26" s="79"/>
      <c r="AA26" s="80"/>
      <c r="AC26" s="3">
        <f t="shared" si="2"/>
        <v>73.5</v>
      </c>
    </row>
    <row r="27" spans="1:29" x14ac:dyDescent="0.4">
      <c r="A27" s="179"/>
      <c r="B27" s="10" t="s">
        <v>17</v>
      </c>
      <c r="C27" s="11"/>
      <c r="D27" s="42"/>
      <c r="E27" s="10"/>
      <c r="F27" s="38" t="s">
        <v>39</v>
      </c>
      <c r="G27" s="102"/>
      <c r="H27" s="103"/>
      <c r="I27" s="38"/>
      <c r="J27" s="109"/>
      <c r="K27" s="109"/>
      <c r="L27" s="109"/>
      <c r="M27" s="109"/>
      <c r="N27" s="109"/>
      <c r="O27" s="109"/>
      <c r="P27" s="109"/>
      <c r="Q27" s="109"/>
      <c r="R27" s="109">
        <f t="shared" si="0"/>
        <v>0</v>
      </c>
      <c r="S27" s="109"/>
      <c r="T27" s="109">
        <v>1</v>
      </c>
      <c r="U27" s="109"/>
      <c r="V27" s="79">
        <v>1</v>
      </c>
      <c r="W27" s="79">
        <v>1</v>
      </c>
      <c r="X27" s="109">
        <f t="shared" si="1"/>
        <v>0</v>
      </c>
      <c r="Y27" s="109"/>
      <c r="Z27" s="79"/>
      <c r="AA27" s="80"/>
      <c r="AC27" s="3">
        <f t="shared" si="2"/>
        <v>73.5</v>
      </c>
    </row>
    <row r="28" spans="1:29" x14ac:dyDescent="0.4">
      <c r="A28" s="180"/>
      <c r="B28" s="12" t="s">
        <v>18</v>
      </c>
      <c r="C28" s="13"/>
      <c r="D28" s="39" t="s">
        <v>36</v>
      </c>
      <c r="E28" s="12"/>
      <c r="F28" s="36" t="s">
        <v>39</v>
      </c>
      <c r="G28" s="105"/>
      <c r="H28" s="106"/>
      <c r="I28" s="36" t="s">
        <v>39</v>
      </c>
      <c r="J28" s="109"/>
      <c r="K28" s="109"/>
      <c r="L28" s="109"/>
      <c r="M28" s="109"/>
      <c r="N28" s="109"/>
      <c r="O28" s="109"/>
      <c r="P28" s="109"/>
      <c r="Q28" s="109"/>
      <c r="R28" s="109">
        <f t="shared" si="0"/>
        <v>0</v>
      </c>
      <c r="S28" s="109"/>
      <c r="T28" s="109">
        <v>1</v>
      </c>
      <c r="U28" s="109"/>
      <c r="V28" s="79">
        <v>1</v>
      </c>
      <c r="W28" s="79">
        <v>1</v>
      </c>
      <c r="X28" s="109">
        <f t="shared" si="1"/>
        <v>0</v>
      </c>
      <c r="Y28" s="109"/>
      <c r="Z28" s="79"/>
      <c r="AA28" s="80"/>
      <c r="AC28" s="3">
        <f t="shared" si="2"/>
        <v>73.5</v>
      </c>
    </row>
    <row r="29" spans="1:29" x14ac:dyDescent="0.4">
      <c r="A29" s="15" t="s">
        <v>20</v>
      </c>
      <c r="B29" s="65" t="s">
        <v>72</v>
      </c>
      <c r="C29" s="7"/>
      <c r="D29" s="40" t="s">
        <v>36</v>
      </c>
      <c r="E29" s="60"/>
      <c r="F29" s="35" t="s">
        <v>39</v>
      </c>
      <c r="G29" s="99"/>
      <c r="H29" s="100"/>
      <c r="I29" s="35" t="s">
        <v>39</v>
      </c>
      <c r="J29" s="109"/>
      <c r="K29" s="109"/>
      <c r="L29" s="109"/>
      <c r="M29" s="109"/>
      <c r="N29" s="109"/>
      <c r="O29" s="109"/>
      <c r="P29" s="109"/>
      <c r="Q29" s="109"/>
      <c r="R29" s="109">
        <f t="shared" si="0"/>
        <v>0</v>
      </c>
      <c r="S29" s="109"/>
      <c r="T29" s="109">
        <v>1</v>
      </c>
      <c r="U29" s="109"/>
      <c r="V29" s="79">
        <v>1</v>
      </c>
      <c r="W29" s="79">
        <v>1</v>
      </c>
      <c r="X29" s="109">
        <f t="shared" si="1"/>
        <v>0</v>
      </c>
      <c r="Y29" s="109"/>
      <c r="Z29" s="79"/>
      <c r="AA29" s="80"/>
      <c r="AC29" s="3">
        <f t="shared" si="2"/>
        <v>73.5</v>
      </c>
    </row>
    <row r="30" spans="1:29" x14ac:dyDescent="0.4">
      <c r="A30" s="17" t="s">
        <v>21</v>
      </c>
      <c r="B30" s="6" t="s">
        <v>73</v>
      </c>
      <c r="C30" s="7"/>
      <c r="D30" s="40" t="s">
        <v>38</v>
      </c>
      <c r="E30" s="10"/>
      <c r="F30" s="38" t="s">
        <v>39</v>
      </c>
      <c r="G30" s="183"/>
      <c r="H30" s="103"/>
      <c r="I30" s="38" t="s">
        <v>39</v>
      </c>
      <c r="J30" s="109"/>
      <c r="K30" s="109"/>
      <c r="L30" s="109"/>
      <c r="M30" s="109"/>
      <c r="N30" s="109"/>
      <c r="O30" s="109"/>
      <c r="P30" s="109"/>
      <c r="Q30" s="109"/>
      <c r="R30" s="109">
        <f t="shared" si="0"/>
        <v>0</v>
      </c>
      <c r="S30" s="109"/>
      <c r="T30" s="109">
        <v>1</v>
      </c>
      <c r="U30" s="109"/>
      <c r="V30" s="79">
        <v>1</v>
      </c>
      <c r="W30" s="79">
        <v>1</v>
      </c>
      <c r="X30" s="109">
        <f t="shared" si="1"/>
        <v>0</v>
      </c>
      <c r="Y30" s="109"/>
      <c r="Z30" s="79"/>
      <c r="AA30" s="80"/>
      <c r="AC30" s="3">
        <f t="shared" si="2"/>
        <v>73.5</v>
      </c>
    </row>
    <row r="31" spans="1:29" x14ac:dyDescent="0.4">
      <c r="A31" s="18" t="s">
        <v>22</v>
      </c>
      <c r="B31" s="6" t="s">
        <v>73</v>
      </c>
      <c r="C31" s="7"/>
      <c r="D31" s="40" t="s">
        <v>38</v>
      </c>
      <c r="E31" s="12"/>
      <c r="F31" s="36" t="s">
        <v>39</v>
      </c>
      <c r="G31" s="105"/>
      <c r="H31" s="106"/>
      <c r="I31" s="36" t="s">
        <v>39</v>
      </c>
      <c r="J31" s="109"/>
      <c r="K31" s="109"/>
      <c r="L31" s="109"/>
      <c r="M31" s="109"/>
      <c r="N31" s="109"/>
      <c r="O31" s="109"/>
      <c r="P31" s="109"/>
      <c r="Q31" s="109"/>
      <c r="R31" s="109">
        <f t="shared" si="0"/>
        <v>0</v>
      </c>
      <c r="S31" s="109"/>
      <c r="T31" s="109">
        <v>1</v>
      </c>
      <c r="U31" s="109"/>
      <c r="V31" s="79">
        <v>1</v>
      </c>
      <c r="W31" s="79">
        <v>1</v>
      </c>
      <c r="X31" s="109">
        <f t="shared" si="1"/>
        <v>0</v>
      </c>
      <c r="Y31" s="109"/>
      <c r="Z31" s="79"/>
      <c r="AA31" s="80"/>
      <c r="AC31" s="3">
        <f t="shared" si="2"/>
        <v>73.5</v>
      </c>
    </row>
    <row r="32" spans="1:29" x14ac:dyDescent="0.4">
      <c r="A32" s="181" t="s">
        <v>23</v>
      </c>
      <c r="B32" s="77" t="s">
        <v>25</v>
      </c>
      <c r="C32" s="61"/>
      <c r="D32" s="41" t="s">
        <v>38</v>
      </c>
      <c r="E32" s="52"/>
      <c r="F32" s="35" t="s">
        <v>39</v>
      </c>
      <c r="G32" s="204"/>
      <c r="H32" s="126"/>
      <c r="I32" s="35" t="s">
        <v>39</v>
      </c>
      <c r="J32" s="109"/>
      <c r="K32" s="109"/>
      <c r="L32" s="109"/>
      <c r="M32" s="109"/>
      <c r="N32" s="109"/>
      <c r="O32" s="109"/>
      <c r="P32" s="109"/>
      <c r="Q32" s="109"/>
      <c r="R32" s="109">
        <f t="shared" si="0"/>
        <v>0</v>
      </c>
      <c r="S32" s="109"/>
      <c r="T32" s="109">
        <v>1</v>
      </c>
      <c r="U32" s="109"/>
      <c r="V32" s="79">
        <v>1</v>
      </c>
      <c r="W32" s="79">
        <v>1</v>
      </c>
      <c r="X32" s="109">
        <f t="shared" si="1"/>
        <v>0</v>
      </c>
      <c r="Y32" s="109"/>
      <c r="Z32" s="79"/>
      <c r="AA32" s="80"/>
      <c r="AC32" s="3">
        <f t="shared" si="2"/>
        <v>73.5</v>
      </c>
    </row>
    <row r="33" spans="1:29" x14ac:dyDescent="0.4">
      <c r="A33" s="182"/>
      <c r="B33" s="12" t="s">
        <v>26</v>
      </c>
      <c r="C33" s="13"/>
      <c r="D33" s="39" t="s">
        <v>36</v>
      </c>
      <c r="E33" s="12"/>
      <c r="F33" s="36" t="s">
        <v>39</v>
      </c>
      <c r="G33" s="105"/>
      <c r="H33" s="106"/>
      <c r="I33" s="36" t="s">
        <v>39</v>
      </c>
      <c r="J33" s="109"/>
      <c r="K33" s="109"/>
      <c r="L33" s="109"/>
      <c r="M33" s="109"/>
      <c r="N33" s="109"/>
      <c r="O33" s="109"/>
      <c r="P33" s="109"/>
      <c r="Q33" s="109"/>
      <c r="R33" s="109">
        <f t="shared" si="0"/>
        <v>0</v>
      </c>
      <c r="S33" s="109"/>
      <c r="T33" s="109">
        <v>1</v>
      </c>
      <c r="U33" s="109"/>
      <c r="V33" s="79">
        <v>1</v>
      </c>
      <c r="W33" s="79">
        <v>1</v>
      </c>
      <c r="X33" s="109">
        <f t="shared" si="1"/>
        <v>0</v>
      </c>
      <c r="Y33" s="109"/>
      <c r="Z33" s="79"/>
      <c r="AA33" s="80"/>
      <c r="AC33" s="3">
        <f t="shared" si="2"/>
        <v>73.5</v>
      </c>
    </row>
    <row r="34" spans="1:29" x14ac:dyDescent="0.4">
      <c r="A34" s="151" t="s">
        <v>24</v>
      </c>
      <c r="B34" s="60" t="s">
        <v>27</v>
      </c>
      <c r="C34" s="61"/>
      <c r="D34" s="41" t="s">
        <v>38</v>
      </c>
      <c r="E34" s="60"/>
      <c r="F34" s="35" t="s">
        <v>39</v>
      </c>
      <c r="G34" s="99"/>
      <c r="H34" s="100"/>
      <c r="I34" s="35" t="s">
        <v>39</v>
      </c>
      <c r="J34" s="109"/>
      <c r="K34" s="109"/>
      <c r="L34" s="109"/>
      <c r="M34" s="109"/>
      <c r="N34" s="109"/>
      <c r="O34" s="109"/>
      <c r="P34" s="109"/>
      <c r="Q34" s="109"/>
      <c r="R34" s="109">
        <f t="shared" si="0"/>
        <v>0</v>
      </c>
      <c r="S34" s="109"/>
      <c r="T34" s="109">
        <v>1</v>
      </c>
      <c r="U34" s="109"/>
      <c r="V34" s="79">
        <v>1</v>
      </c>
      <c r="W34" s="79">
        <v>1</v>
      </c>
      <c r="X34" s="109">
        <f t="shared" si="1"/>
        <v>0</v>
      </c>
      <c r="Y34" s="109"/>
      <c r="Z34" s="79"/>
      <c r="AA34" s="80"/>
      <c r="AC34" s="3">
        <f t="shared" si="2"/>
        <v>73.5</v>
      </c>
    </row>
    <row r="35" spans="1:29" x14ac:dyDescent="0.4">
      <c r="A35" s="152"/>
      <c r="B35" s="71" t="s">
        <v>28</v>
      </c>
      <c r="C35" s="11"/>
      <c r="D35" s="42"/>
      <c r="E35" s="10"/>
      <c r="F35" s="38" t="s">
        <v>39</v>
      </c>
      <c r="G35" s="102"/>
      <c r="H35" s="103"/>
      <c r="I35" s="38"/>
      <c r="J35" s="109"/>
      <c r="K35" s="109"/>
      <c r="L35" s="109"/>
      <c r="M35" s="109"/>
      <c r="N35" s="109"/>
      <c r="O35" s="109"/>
      <c r="P35" s="109"/>
      <c r="Q35" s="109"/>
      <c r="R35" s="109">
        <f t="shared" si="0"/>
        <v>0</v>
      </c>
      <c r="S35" s="109"/>
      <c r="T35" s="109">
        <v>1</v>
      </c>
      <c r="U35" s="109"/>
      <c r="V35" s="79">
        <v>1</v>
      </c>
      <c r="W35" s="79">
        <v>1</v>
      </c>
      <c r="X35" s="109">
        <f t="shared" si="1"/>
        <v>0</v>
      </c>
      <c r="Y35" s="109"/>
      <c r="Z35" s="79"/>
      <c r="AA35" s="80"/>
      <c r="AC35" s="3">
        <f t="shared" si="2"/>
        <v>73.5</v>
      </c>
    </row>
    <row r="36" spans="1:29" x14ac:dyDescent="0.4">
      <c r="A36" s="153"/>
      <c r="B36" s="10" t="s">
        <v>29</v>
      </c>
      <c r="C36" s="11"/>
      <c r="D36" s="42" t="s">
        <v>38</v>
      </c>
      <c r="E36" s="12"/>
      <c r="F36" s="36" t="s">
        <v>39</v>
      </c>
      <c r="G36" s="105"/>
      <c r="H36" s="106"/>
      <c r="I36" s="36"/>
      <c r="J36" s="109"/>
      <c r="K36" s="109"/>
      <c r="L36" s="109"/>
      <c r="M36" s="109"/>
      <c r="N36" s="109"/>
      <c r="O36" s="109"/>
      <c r="P36" s="109"/>
      <c r="Q36" s="109"/>
      <c r="R36" s="109">
        <f t="shared" si="0"/>
        <v>0</v>
      </c>
      <c r="S36" s="109"/>
      <c r="T36" s="109">
        <v>1</v>
      </c>
      <c r="U36" s="109"/>
      <c r="V36" s="79">
        <v>1</v>
      </c>
      <c r="W36" s="79">
        <v>1</v>
      </c>
      <c r="X36" s="109">
        <f t="shared" si="1"/>
        <v>0</v>
      </c>
      <c r="Y36" s="109"/>
      <c r="Z36" s="79"/>
      <c r="AA36" s="80"/>
      <c r="AC36" s="3">
        <f t="shared" si="2"/>
        <v>73.5</v>
      </c>
    </row>
    <row r="37" spans="1:29" x14ac:dyDescent="0.4">
      <c r="A37" s="154" t="s">
        <v>76</v>
      </c>
      <c r="B37" s="60" t="s">
        <v>30</v>
      </c>
      <c r="C37" s="61"/>
      <c r="D37" s="41" t="s">
        <v>38</v>
      </c>
      <c r="E37" s="60"/>
      <c r="F37" s="35" t="s">
        <v>39</v>
      </c>
      <c r="G37" s="99"/>
      <c r="H37" s="100"/>
      <c r="I37" s="35" t="s">
        <v>39</v>
      </c>
      <c r="J37" s="109"/>
      <c r="K37" s="109"/>
      <c r="L37" s="109"/>
      <c r="M37" s="109"/>
      <c r="N37" s="109"/>
      <c r="O37" s="109"/>
      <c r="P37" s="109"/>
      <c r="Q37" s="109"/>
      <c r="R37" s="109">
        <f t="shared" si="0"/>
        <v>0</v>
      </c>
      <c r="S37" s="109"/>
      <c r="T37" s="109">
        <v>1</v>
      </c>
      <c r="U37" s="109"/>
      <c r="V37" s="79">
        <v>1</v>
      </c>
      <c r="W37" s="79">
        <v>1</v>
      </c>
      <c r="X37" s="109">
        <f t="shared" si="1"/>
        <v>0</v>
      </c>
      <c r="Y37" s="109"/>
      <c r="Z37" s="79"/>
      <c r="AA37" s="80"/>
      <c r="AC37" s="3">
        <f t="shared" si="2"/>
        <v>73.5</v>
      </c>
    </row>
    <row r="38" spans="1:29" x14ac:dyDescent="0.4">
      <c r="A38" s="155"/>
      <c r="B38" s="12" t="s">
        <v>31</v>
      </c>
      <c r="C38" s="13"/>
      <c r="D38" s="39" t="s">
        <v>38</v>
      </c>
      <c r="E38" s="12"/>
      <c r="F38" s="36" t="s">
        <v>39</v>
      </c>
      <c r="G38" s="105"/>
      <c r="H38" s="106"/>
      <c r="I38" s="36" t="s">
        <v>39</v>
      </c>
      <c r="J38" s="109"/>
      <c r="K38" s="109"/>
      <c r="L38" s="109"/>
      <c r="M38" s="109"/>
      <c r="N38" s="109"/>
      <c r="O38" s="109"/>
      <c r="P38" s="109"/>
      <c r="Q38" s="109"/>
      <c r="R38" s="109">
        <f t="shared" si="0"/>
        <v>0</v>
      </c>
      <c r="S38" s="109"/>
      <c r="T38" s="109">
        <v>1</v>
      </c>
      <c r="U38" s="109"/>
      <c r="V38" s="79">
        <v>1</v>
      </c>
      <c r="W38" s="79">
        <v>1</v>
      </c>
      <c r="X38" s="109">
        <f t="shared" si="1"/>
        <v>0</v>
      </c>
      <c r="Y38" s="109"/>
      <c r="Z38" s="79"/>
      <c r="AA38" s="80"/>
      <c r="AC38" s="3">
        <f t="shared" si="2"/>
        <v>73.5</v>
      </c>
    </row>
    <row r="39" spans="1:29" x14ac:dyDescent="0.4">
      <c r="A39" s="175" t="s">
        <v>81</v>
      </c>
      <c r="B39" s="6" t="s">
        <v>33</v>
      </c>
      <c r="C39" s="7"/>
      <c r="D39" s="40" t="s">
        <v>36</v>
      </c>
      <c r="E39" s="6"/>
      <c r="F39" s="37" t="s">
        <v>39</v>
      </c>
      <c r="G39" s="110"/>
      <c r="H39" s="111"/>
      <c r="I39" s="37" t="s">
        <v>39</v>
      </c>
      <c r="J39" s="109"/>
      <c r="K39" s="109"/>
      <c r="L39" s="109"/>
      <c r="M39" s="109"/>
      <c r="N39" s="109"/>
      <c r="O39" s="109"/>
      <c r="P39" s="109"/>
      <c r="Q39" s="109"/>
      <c r="R39" s="109">
        <f t="shared" si="0"/>
        <v>0</v>
      </c>
      <c r="S39" s="109"/>
      <c r="T39" s="109">
        <v>1</v>
      </c>
      <c r="U39" s="109"/>
      <c r="V39" s="79">
        <v>1</v>
      </c>
      <c r="W39" s="79">
        <v>1</v>
      </c>
      <c r="X39" s="109">
        <f t="shared" si="1"/>
        <v>0</v>
      </c>
      <c r="Y39" s="109"/>
      <c r="Z39" s="79"/>
      <c r="AA39" s="80"/>
      <c r="AC39" s="3">
        <f t="shared" si="2"/>
        <v>73.5</v>
      </c>
    </row>
    <row r="40" spans="1:29" x14ac:dyDescent="0.4">
      <c r="A40" s="176"/>
      <c r="B40" s="6" t="s">
        <v>79</v>
      </c>
      <c r="C40" s="7"/>
      <c r="D40" s="40" t="s">
        <v>36</v>
      </c>
      <c r="E40" s="6"/>
      <c r="F40" s="37" t="s">
        <v>39</v>
      </c>
      <c r="G40" s="110"/>
      <c r="H40" s="111"/>
      <c r="I40" s="37" t="s">
        <v>39</v>
      </c>
      <c r="J40" s="109"/>
      <c r="K40" s="109"/>
      <c r="L40" s="109"/>
      <c r="M40" s="109"/>
      <c r="N40" s="109"/>
      <c r="O40" s="109"/>
      <c r="P40" s="109"/>
      <c r="Q40" s="109"/>
      <c r="R40" s="109">
        <f t="shared" si="0"/>
        <v>0</v>
      </c>
      <c r="S40" s="109"/>
      <c r="T40" s="109">
        <v>1</v>
      </c>
      <c r="U40" s="109"/>
      <c r="V40" s="79">
        <v>1</v>
      </c>
      <c r="W40" s="79">
        <v>1</v>
      </c>
      <c r="X40" s="109">
        <f t="shared" si="1"/>
        <v>0</v>
      </c>
      <c r="Y40" s="109"/>
      <c r="Z40" s="79"/>
      <c r="AA40" s="80"/>
      <c r="AC40" s="3">
        <f t="shared" si="2"/>
        <v>73.5</v>
      </c>
    </row>
    <row r="41" spans="1:29" x14ac:dyDescent="0.4">
      <c r="A41" s="177"/>
      <c r="B41" s="60" t="s">
        <v>80</v>
      </c>
      <c r="C41" s="61"/>
      <c r="D41" s="41" t="s">
        <v>36</v>
      </c>
      <c r="E41" s="60"/>
      <c r="F41" s="35" t="s">
        <v>39</v>
      </c>
      <c r="G41" s="99"/>
      <c r="H41" s="100"/>
      <c r="I41" s="35" t="s">
        <v>39</v>
      </c>
      <c r="J41" s="109"/>
      <c r="K41" s="109"/>
      <c r="L41" s="109"/>
      <c r="M41" s="109"/>
      <c r="N41" s="109"/>
      <c r="O41" s="109"/>
      <c r="P41" s="109"/>
      <c r="Q41" s="109"/>
      <c r="R41" s="109">
        <f t="shared" si="0"/>
        <v>0</v>
      </c>
      <c r="S41" s="109"/>
      <c r="T41" s="109">
        <v>1</v>
      </c>
      <c r="U41" s="109"/>
      <c r="V41" s="79">
        <v>1</v>
      </c>
      <c r="W41" s="79">
        <v>1</v>
      </c>
      <c r="X41" s="109">
        <f t="shared" si="1"/>
        <v>0</v>
      </c>
      <c r="Y41" s="109"/>
      <c r="Z41" s="79"/>
      <c r="AA41" s="80"/>
      <c r="AC41" s="3">
        <f t="shared" si="2"/>
        <v>73.5</v>
      </c>
    </row>
    <row r="42" spans="1:29" x14ac:dyDescent="0.4">
      <c r="A42" s="114" t="s">
        <v>144</v>
      </c>
      <c r="B42" s="60" t="s">
        <v>145</v>
      </c>
      <c r="C42" s="61"/>
      <c r="D42" s="43" t="s">
        <v>116</v>
      </c>
      <c r="E42" s="60"/>
      <c r="F42" s="35" t="s">
        <v>117</v>
      </c>
      <c r="G42" s="99"/>
      <c r="H42" s="100"/>
      <c r="I42" s="35"/>
      <c r="J42" s="109"/>
      <c r="K42" s="109"/>
      <c r="L42" s="109"/>
      <c r="M42" s="109"/>
      <c r="N42" s="109"/>
      <c r="O42" s="109"/>
      <c r="P42" s="109"/>
      <c r="Q42" s="109"/>
      <c r="R42" s="109">
        <f t="shared" si="0"/>
        <v>0</v>
      </c>
      <c r="S42" s="109"/>
      <c r="T42" s="109">
        <v>1</v>
      </c>
      <c r="U42" s="109"/>
      <c r="V42" s="79">
        <v>1</v>
      </c>
      <c r="W42" s="79">
        <v>1</v>
      </c>
      <c r="X42" s="109">
        <f t="shared" si="1"/>
        <v>0</v>
      </c>
      <c r="Y42" s="109"/>
      <c r="Z42" s="79"/>
      <c r="AA42" s="80"/>
      <c r="AC42" s="3">
        <f t="shared" si="2"/>
        <v>73.5</v>
      </c>
    </row>
    <row r="43" spans="1:29" x14ac:dyDescent="0.4">
      <c r="A43" s="115"/>
      <c r="B43" s="60" t="s">
        <v>146</v>
      </c>
      <c r="C43" s="61"/>
      <c r="D43" s="43"/>
      <c r="E43" s="60"/>
      <c r="F43" s="35"/>
      <c r="G43" s="120"/>
      <c r="H43" s="111"/>
      <c r="I43" s="35"/>
      <c r="J43" s="109"/>
      <c r="K43" s="109"/>
      <c r="L43" s="109"/>
      <c r="M43" s="109"/>
      <c r="N43" s="109"/>
      <c r="O43" s="109"/>
      <c r="P43" s="109"/>
      <c r="Q43" s="109"/>
      <c r="R43" s="109">
        <f t="shared" si="0"/>
        <v>0</v>
      </c>
      <c r="S43" s="109"/>
      <c r="T43" s="109">
        <v>1</v>
      </c>
      <c r="U43" s="109"/>
      <c r="V43" s="79">
        <v>1</v>
      </c>
      <c r="W43" s="79">
        <v>1</v>
      </c>
      <c r="X43" s="109">
        <f t="shared" si="1"/>
        <v>0</v>
      </c>
      <c r="Y43" s="109"/>
      <c r="Z43" s="79"/>
      <c r="AA43" s="80"/>
      <c r="AC43" s="3">
        <f t="shared" si="2"/>
        <v>73.5</v>
      </c>
    </row>
    <row r="44" spans="1:29" x14ac:dyDescent="0.4">
      <c r="A44" s="116" t="s">
        <v>147</v>
      </c>
      <c r="B44" s="72" t="s">
        <v>113</v>
      </c>
      <c r="C44" s="73"/>
      <c r="D44" s="74"/>
      <c r="E44" s="72"/>
      <c r="F44" s="75" t="s">
        <v>39</v>
      </c>
      <c r="G44" s="118"/>
      <c r="H44" s="119"/>
      <c r="I44" s="75" t="s">
        <v>39</v>
      </c>
      <c r="J44" s="109"/>
      <c r="K44" s="109"/>
      <c r="L44" s="109"/>
      <c r="M44" s="109"/>
      <c r="N44" s="109"/>
      <c r="O44" s="109"/>
      <c r="P44" s="109"/>
      <c r="Q44" s="109"/>
      <c r="R44" s="109">
        <f t="shared" si="0"/>
        <v>0</v>
      </c>
      <c r="S44" s="109"/>
      <c r="T44" s="109">
        <v>1</v>
      </c>
      <c r="U44" s="109"/>
      <c r="V44" s="79">
        <v>1</v>
      </c>
      <c r="W44" s="79">
        <v>1</v>
      </c>
      <c r="X44" s="109">
        <f t="shared" si="1"/>
        <v>0</v>
      </c>
      <c r="Y44" s="109"/>
      <c r="Z44" s="79"/>
      <c r="AA44" s="80"/>
      <c r="AC44" s="3">
        <f t="shared" si="2"/>
        <v>73.5</v>
      </c>
    </row>
    <row r="45" spans="1:29" x14ac:dyDescent="0.4">
      <c r="A45" s="117"/>
      <c r="B45" s="72" t="s">
        <v>114</v>
      </c>
      <c r="C45" s="73"/>
      <c r="D45" s="74"/>
      <c r="E45" s="72"/>
      <c r="F45" s="75" t="s">
        <v>39</v>
      </c>
      <c r="G45" s="118"/>
      <c r="H45" s="119"/>
      <c r="I45" s="75" t="s">
        <v>39</v>
      </c>
      <c r="J45" s="109"/>
      <c r="K45" s="109"/>
      <c r="L45" s="109"/>
      <c r="M45" s="109"/>
      <c r="N45" s="109"/>
      <c r="O45" s="109"/>
      <c r="P45" s="109"/>
      <c r="Q45" s="109"/>
      <c r="R45" s="109">
        <f t="shared" si="0"/>
        <v>0</v>
      </c>
      <c r="S45" s="109"/>
      <c r="T45" s="109">
        <v>1</v>
      </c>
      <c r="U45" s="109"/>
      <c r="V45" s="79">
        <v>1</v>
      </c>
      <c r="W45" s="79">
        <v>1</v>
      </c>
      <c r="X45" s="109">
        <f t="shared" si="1"/>
        <v>0</v>
      </c>
      <c r="Y45" s="109"/>
      <c r="Z45" s="79"/>
      <c r="AA45" s="80"/>
      <c r="AC45" s="3">
        <f t="shared" si="2"/>
        <v>73.5</v>
      </c>
    </row>
    <row r="46" spans="1:29" x14ac:dyDescent="0.4">
      <c r="A46" s="117"/>
      <c r="B46" s="72" t="s">
        <v>115</v>
      </c>
      <c r="C46" s="73"/>
      <c r="D46" s="74"/>
      <c r="E46" s="72"/>
      <c r="F46" s="76" t="s">
        <v>39</v>
      </c>
      <c r="G46" s="118"/>
      <c r="H46" s="119"/>
      <c r="I46" s="76" t="s">
        <v>39</v>
      </c>
      <c r="J46" s="109"/>
      <c r="K46" s="109"/>
      <c r="L46" s="109"/>
      <c r="M46" s="109"/>
      <c r="N46" s="109"/>
      <c r="O46" s="109"/>
      <c r="P46" s="109"/>
      <c r="Q46" s="109"/>
      <c r="R46" s="109">
        <f t="shared" si="0"/>
        <v>0</v>
      </c>
      <c r="S46" s="109"/>
      <c r="T46" s="109">
        <v>1</v>
      </c>
      <c r="U46" s="109"/>
      <c r="V46" s="79">
        <v>1</v>
      </c>
      <c r="W46" s="79">
        <v>1</v>
      </c>
      <c r="X46" s="109">
        <f t="shared" si="1"/>
        <v>0</v>
      </c>
      <c r="Y46" s="109"/>
      <c r="Z46" s="79"/>
      <c r="AA46" s="80"/>
      <c r="AC46" s="3">
        <f t="shared" si="2"/>
        <v>73.5</v>
      </c>
    </row>
    <row r="47" spans="1:29" x14ac:dyDescent="0.4">
      <c r="A47" s="116" t="s">
        <v>148</v>
      </c>
      <c r="B47" s="72" t="s">
        <v>82</v>
      </c>
      <c r="C47" s="73"/>
      <c r="D47" s="74"/>
      <c r="E47" s="72"/>
      <c r="F47" s="75" t="s">
        <v>39</v>
      </c>
      <c r="G47" s="118"/>
      <c r="H47" s="119"/>
      <c r="I47" s="75" t="s">
        <v>39</v>
      </c>
      <c r="J47" s="109"/>
      <c r="K47" s="109"/>
      <c r="L47" s="109"/>
      <c r="M47" s="109"/>
      <c r="N47" s="109"/>
      <c r="O47" s="109"/>
      <c r="P47" s="109"/>
      <c r="Q47" s="109"/>
      <c r="R47" s="109">
        <f t="shared" si="0"/>
        <v>0</v>
      </c>
      <c r="S47" s="109"/>
      <c r="T47" s="109">
        <v>1</v>
      </c>
      <c r="U47" s="109"/>
      <c r="V47" s="79">
        <v>1</v>
      </c>
      <c r="W47" s="79">
        <v>1</v>
      </c>
      <c r="X47" s="109">
        <f t="shared" si="1"/>
        <v>0</v>
      </c>
      <c r="Y47" s="109"/>
      <c r="Z47" s="79"/>
      <c r="AA47" s="80"/>
      <c r="AC47" s="3">
        <f t="shared" si="2"/>
        <v>73.5</v>
      </c>
    </row>
    <row r="48" spans="1:29" x14ac:dyDescent="0.4">
      <c r="A48" s="117"/>
      <c r="B48" s="72" t="s">
        <v>83</v>
      </c>
      <c r="C48" s="73"/>
      <c r="D48" s="74"/>
      <c r="E48" s="72"/>
      <c r="F48" s="75" t="s">
        <v>39</v>
      </c>
      <c r="G48" s="118"/>
      <c r="H48" s="119"/>
      <c r="I48" s="75" t="s">
        <v>39</v>
      </c>
      <c r="J48" s="109"/>
      <c r="K48" s="109"/>
      <c r="L48" s="109"/>
      <c r="M48" s="109"/>
      <c r="N48" s="109"/>
      <c r="O48" s="109"/>
      <c r="P48" s="109"/>
      <c r="Q48" s="109"/>
      <c r="R48" s="109">
        <f t="shared" si="0"/>
        <v>0</v>
      </c>
      <c r="S48" s="109"/>
      <c r="T48" s="109">
        <v>1</v>
      </c>
      <c r="U48" s="109"/>
      <c r="V48" s="79">
        <v>1</v>
      </c>
      <c r="W48" s="79">
        <v>1</v>
      </c>
      <c r="X48" s="109">
        <f t="shared" si="1"/>
        <v>0</v>
      </c>
      <c r="Y48" s="109"/>
      <c r="Z48" s="79"/>
      <c r="AA48" s="80"/>
      <c r="AC48" s="3">
        <f t="shared" si="2"/>
        <v>73.5</v>
      </c>
    </row>
    <row r="49" spans="1:29" x14ac:dyDescent="0.4">
      <c r="A49" s="117"/>
      <c r="B49" s="72" t="s">
        <v>84</v>
      </c>
      <c r="C49" s="73"/>
      <c r="D49" s="74"/>
      <c r="E49" s="72"/>
      <c r="F49" s="76" t="s">
        <v>39</v>
      </c>
      <c r="G49" s="118"/>
      <c r="H49" s="119"/>
      <c r="I49" s="76" t="s">
        <v>39</v>
      </c>
      <c r="J49" s="109"/>
      <c r="K49" s="109"/>
      <c r="L49" s="109"/>
      <c r="M49" s="109"/>
      <c r="N49" s="109"/>
      <c r="O49" s="109"/>
      <c r="P49" s="109"/>
      <c r="Q49" s="109"/>
      <c r="R49" s="109">
        <f t="shared" si="0"/>
        <v>0</v>
      </c>
      <c r="S49" s="109"/>
      <c r="T49" s="109">
        <v>1</v>
      </c>
      <c r="U49" s="109"/>
      <c r="V49" s="79">
        <v>1</v>
      </c>
      <c r="W49" s="79">
        <v>1</v>
      </c>
      <c r="X49" s="109">
        <f t="shared" si="1"/>
        <v>0</v>
      </c>
      <c r="Y49" s="109"/>
      <c r="Z49" s="79"/>
      <c r="AA49" s="80"/>
      <c r="AC49" s="3">
        <f t="shared" si="2"/>
        <v>73.5</v>
      </c>
    </row>
    <row r="50" spans="1:29" x14ac:dyDescent="0.4">
      <c r="A50" s="116" t="s">
        <v>149</v>
      </c>
      <c r="B50" s="72" t="s">
        <v>82</v>
      </c>
      <c r="C50" s="73"/>
      <c r="D50" s="74"/>
      <c r="E50" s="72"/>
      <c r="F50" s="75" t="s">
        <v>39</v>
      </c>
      <c r="G50" s="118"/>
      <c r="H50" s="119"/>
      <c r="I50" s="75" t="s">
        <v>39</v>
      </c>
      <c r="J50" s="109"/>
      <c r="K50" s="109"/>
      <c r="L50" s="109"/>
      <c r="M50" s="109"/>
      <c r="N50" s="109"/>
      <c r="O50" s="109"/>
      <c r="P50" s="109"/>
      <c r="Q50" s="109"/>
      <c r="R50" s="109">
        <f t="shared" si="0"/>
        <v>0</v>
      </c>
      <c r="S50" s="109"/>
      <c r="T50" s="109">
        <v>1</v>
      </c>
      <c r="U50" s="109"/>
      <c r="V50" s="79">
        <v>1</v>
      </c>
      <c r="W50" s="79">
        <v>1</v>
      </c>
      <c r="X50" s="109">
        <f t="shared" si="1"/>
        <v>0</v>
      </c>
      <c r="Y50" s="109"/>
      <c r="Z50" s="79"/>
      <c r="AA50" s="80"/>
      <c r="AC50" s="3">
        <f t="shared" si="2"/>
        <v>73.5</v>
      </c>
    </row>
    <row r="51" spans="1:29" x14ac:dyDescent="0.4">
      <c r="A51" s="117"/>
      <c r="B51" s="72" t="s">
        <v>83</v>
      </c>
      <c r="C51" s="73"/>
      <c r="D51" s="74"/>
      <c r="E51" s="72"/>
      <c r="F51" s="75" t="s">
        <v>39</v>
      </c>
      <c r="G51" s="118"/>
      <c r="H51" s="119"/>
      <c r="I51" s="75" t="s">
        <v>39</v>
      </c>
      <c r="J51" s="109"/>
      <c r="K51" s="109"/>
      <c r="L51" s="109"/>
      <c r="M51" s="109"/>
      <c r="N51" s="109"/>
      <c r="O51" s="109"/>
      <c r="P51" s="109"/>
      <c r="Q51" s="109"/>
      <c r="R51" s="109">
        <f t="shared" si="0"/>
        <v>0</v>
      </c>
      <c r="S51" s="109"/>
      <c r="T51" s="109">
        <v>1</v>
      </c>
      <c r="U51" s="109"/>
      <c r="V51" s="79">
        <v>1</v>
      </c>
      <c r="W51" s="79">
        <v>1</v>
      </c>
      <c r="X51" s="109">
        <f t="shared" si="1"/>
        <v>0</v>
      </c>
      <c r="Y51" s="109"/>
      <c r="Z51" s="79"/>
      <c r="AA51" s="80"/>
      <c r="AC51" s="3">
        <f t="shared" si="2"/>
        <v>73.5</v>
      </c>
    </row>
    <row r="52" spans="1:29" x14ac:dyDescent="0.4">
      <c r="A52" s="117"/>
      <c r="B52" s="72" t="s">
        <v>84</v>
      </c>
      <c r="C52" s="73"/>
      <c r="D52" s="74"/>
      <c r="E52" s="72"/>
      <c r="F52" s="76" t="s">
        <v>39</v>
      </c>
      <c r="G52" s="118"/>
      <c r="H52" s="119"/>
      <c r="I52" s="76" t="s">
        <v>39</v>
      </c>
      <c r="J52" s="109"/>
      <c r="K52" s="109"/>
      <c r="L52" s="109"/>
      <c r="M52" s="109"/>
      <c r="N52" s="109"/>
      <c r="O52" s="109"/>
      <c r="P52" s="109"/>
      <c r="Q52" s="109"/>
      <c r="R52" s="109">
        <f t="shared" si="0"/>
        <v>0</v>
      </c>
      <c r="S52" s="109"/>
      <c r="T52" s="109">
        <v>1</v>
      </c>
      <c r="U52" s="109"/>
      <c r="V52" s="79">
        <v>1</v>
      </c>
      <c r="W52" s="79">
        <v>1</v>
      </c>
      <c r="X52" s="109">
        <f t="shared" si="1"/>
        <v>0</v>
      </c>
      <c r="Y52" s="109"/>
      <c r="Z52" s="79"/>
      <c r="AA52" s="80"/>
      <c r="AC52" s="3">
        <f t="shared" si="2"/>
        <v>73.5</v>
      </c>
    </row>
    <row r="53" spans="1:29" x14ac:dyDescent="0.4">
      <c r="A53" s="116" t="s">
        <v>150</v>
      </c>
      <c r="B53" s="72" t="s">
        <v>113</v>
      </c>
      <c r="C53" s="73"/>
      <c r="D53" s="74"/>
      <c r="E53" s="72"/>
      <c r="F53" s="75" t="s">
        <v>39</v>
      </c>
      <c r="G53" s="118"/>
      <c r="H53" s="119"/>
      <c r="I53" s="75" t="s">
        <v>39</v>
      </c>
      <c r="J53" s="109"/>
      <c r="K53" s="109"/>
      <c r="L53" s="109"/>
      <c r="M53" s="109"/>
      <c r="N53" s="109"/>
      <c r="O53" s="109"/>
      <c r="P53" s="109"/>
      <c r="Q53" s="109"/>
      <c r="R53" s="109">
        <f t="shared" si="0"/>
        <v>0</v>
      </c>
      <c r="S53" s="109"/>
      <c r="T53" s="109">
        <v>1</v>
      </c>
      <c r="U53" s="109"/>
      <c r="V53" s="79">
        <v>1</v>
      </c>
      <c r="W53" s="79">
        <v>1</v>
      </c>
      <c r="X53" s="109">
        <f t="shared" si="1"/>
        <v>0</v>
      </c>
      <c r="Y53" s="109"/>
      <c r="Z53" s="79"/>
      <c r="AA53" s="80"/>
      <c r="AC53" s="3">
        <f t="shared" si="2"/>
        <v>73.5</v>
      </c>
    </row>
    <row r="54" spans="1:29" x14ac:dyDescent="0.4">
      <c r="A54" s="117"/>
      <c r="B54" s="72" t="s">
        <v>114</v>
      </c>
      <c r="C54" s="73"/>
      <c r="D54" s="74"/>
      <c r="E54" s="72"/>
      <c r="F54" s="75" t="s">
        <v>39</v>
      </c>
      <c r="G54" s="118"/>
      <c r="H54" s="119"/>
      <c r="I54" s="75" t="s">
        <v>39</v>
      </c>
      <c r="J54" s="109"/>
      <c r="K54" s="109"/>
      <c r="L54" s="109"/>
      <c r="M54" s="109"/>
      <c r="N54" s="109"/>
      <c r="O54" s="109"/>
      <c r="P54" s="109"/>
      <c r="Q54" s="109"/>
      <c r="R54" s="109">
        <f t="shared" si="0"/>
        <v>0</v>
      </c>
      <c r="S54" s="109"/>
      <c r="T54" s="109">
        <v>1</v>
      </c>
      <c r="U54" s="109"/>
      <c r="V54" s="79">
        <v>1</v>
      </c>
      <c r="W54" s="79">
        <v>1</v>
      </c>
      <c r="X54" s="109">
        <f t="shared" si="1"/>
        <v>0</v>
      </c>
      <c r="Y54" s="109"/>
      <c r="Z54" s="79"/>
      <c r="AA54" s="80"/>
      <c r="AC54" s="3">
        <f t="shared" si="2"/>
        <v>73.5</v>
      </c>
    </row>
    <row r="55" spans="1:29" x14ac:dyDescent="0.4">
      <c r="A55" s="117"/>
      <c r="B55" s="72" t="s">
        <v>115</v>
      </c>
      <c r="C55" s="73"/>
      <c r="D55" s="74"/>
      <c r="E55" s="72"/>
      <c r="F55" s="76" t="s">
        <v>39</v>
      </c>
      <c r="G55" s="118"/>
      <c r="H55" s="119"/>
      <c r="I55" s="76" t="s">
        <v>39</v>
      </c>
      <c r="J55" s="109"/>
      <c r="K55" s="109"/>
      <c r="L55" s="109"/>
      <c r="M55" s="109"/>
      <c r="N55" s="109"/>
      <c r="O55" s="109"/>
      <c r="P55" s="109"/>
      <c r="Q55" s="109"/>
      <c r="R55" s="109">
        <f t="shared" si="0"/>
        <v>0</v>
      </c>
      <c r="S55" s="109"/>
      <c r="T55" s="109">
        <v>1</v>
      </c>
      <c r="U55" s="109"/>
      <c r="V55" s="79">
        <v>1</v>
      </c>
      <c r="W55" s="79">
        <v>1</v>
      </c>
      <c r="X55" s="109">
        <f t="shared" si="1"/>
        <v>0</v>
      </c>
      <c r="Y55" s="109"/>
      <c r="Z55" s="79"/>
      <c r="AA55" s="80"/>
      <c r="AC55" s="3">
        <f t="shared" si="2"/>
        <v>73.5</v>
      </c>
    </row>
    <row r="56" spans="1:29" x14ac:dyDescent="0.4">
      <c r="A56" s="162" t="s">
        <v>118</v>
      </c>
      <c r="B56" s="60" t="s">
        <v>82</v>
      </c>
      <c r="C56" s="61"/>
      <c r="D56" s="43" t="s">
        <v>36</v>
      </c>
      <c r="E56" s="60"/>
      <c r="F56" s="32" t="s">
        <v>39</v>
      </c>
      <c r="G56" s="99"/>
      <c r="H56" s="100"/>
      <c r="I56" s="35" t="s">
        <v>39</v>
      </c>
      <c r="J56" s="217" t="s">
        <v>86</v>
      </c>
      <c r="K56" s="218"/>
      <c r="L56" s="109"/>
      <c r="M56" s="109"/>
      <c r="N56" s="109"/>
      <c r="O56" s="109"/>
      <c r="P56" s="109"/>
      <c r="Q56" s="109"/>
      <c r="R56" s="109"/>
      <c r="S56" s="109"/>
      <c r="T56" s="109"/>
      <c r="U56" s="109"/>
      <c r="V56" s="109"/>
      <c r="W56" s="109"/>
      <c r="X56" s="109"/>
      <c r="Y56" s="109"/>
      <c r="Z56" s="109"/>
      <c r="AA56" s="109"/>
    </row>
    <row r="57" spans="1:29" x14ac:dyDescent="0.4">
      <c r="A57" s="163"/>
      <c r="B57" s="10" t="s">
        <v>83</v>
      </c>
      <c r="C57" s="11"/>
      <c r="D57" s="44" t="s">
        <v>36</v>
      </c>
      <c r="E57" s="10"/>
      <c r="F57" s="33" t="s">
        <v>39</v>
      </c>
      <c r="G57" s="102"/>
      <c r="H57" s="103"/>
      <c r="I57" s="38" t="s">
        <v>39</v>
      </c>
      <c r="J57" s="217"/>
      <c r="K57" s="218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09"/>
      <c r="Z57" s="109"/>
      <c r="AA57" s="109"/>
    </row>
    <row r="58" spans="1:29" x14ac:dyDescent="0.4">
      <c r="A58" s="164"/>
      <c r="B58" s="12" t="s">
        <v>84</v>
      </c>
      <c r="C58" s="13"/>
      <c r="D58" s="45" t="s">
        <v>36</v>
      </c>
      <c r="E58" s="12"/>
      <c r="F58" s="34" t="s">
        <v>39</v>
      </c>
      <c r="G58" s="201"/>
      <c r="H58" s="106"/>
      <c r="I58" s="36" t="s">
        <v>39</v>
      </c>
      <c r="J58" s="217"/>
      <c r="K58" s="218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09"/>
      <c r="Z58" s="109"/>
      <c r="AA58" s="109"/>
    </row>
    <row r="59" spans="1:29" x14ac:dyDescent="0.4">
      <c r="A59" s="159" t="s">
        <v>119</v>
      </c>
      <c r="B59" s="60" t="s">
        <v>82</v>
      </c>
      <c r="C59" s="61"/>
      <c r="D59" s="43" t="s">
        <v>36</v>
      </c>
      <c r="E59" s="60"/>
      <c r="F59" s="32" t="s">
        <v>39</v>
      </c>
      <c r="G59" s="99"/>
      <c r="H59" s="100"/>
      <c r="I59" s="35" t="s">
        <v>39</v>
      </c>
      <c r="J59" s="217"/>
      <c r="K59" s="218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  <c r="Z59" s="109"/>
      <c r="AA59" s="109"/>
    </row>
    <row r="60" spans="1:29" x14ac:dyDescent="0.4">
      <c r="A60" s="160"/>
      <c r="B60" s="10" t="s">
        <v>83</v>
      </c>
      <c r="C60" s="11"/>
      <c r="D60" s="44" t="s">
        <v>36</v>
      </c>
      <c r="E60" s="10"/>
      <c r="F60" s="33" t="s">
        <v>39</v>
      </c>
      <c r="G60" s="102"/>
      <c r="H60" s="103"/>
      <c r="I60" s="38" t="s">
        <v>39</v>
      </c>
      <c r="J60" s="217"/>
      <c r="K60" s="218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  <c r="W60" s="109"/>
      <c r="X60" s="109"/>
      <c r="Y60" s="109"/>
      <c r="Z60" s="109"/>
      <c r="AA60" s="109"/>
    </row>
    <row r="61" spans="1:29" x14ac:dyDescent="0.4">
      <c r="A61" s="161"/>
      <c r="B61" s="12" t="s">
        <v>84</v>
      </c>
      <c r="C61" s="13"/>
      <c r="D61" s="45" t="s">
        <v>36</v>
      </c>
      <c r="E61" s="12"/>
      <c r="F61" s="34" t="s">
        <v>39</v>
      </c>
      <c r="G61" s="201"/>
      <c r="H61" s="106"/>
      <c r="I61" s="36" t="s">
        <v>39</v>
      </c>
      <c r="J61" s="219"/>
      <c r="K61" s="220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</row>
    <row r="62" spans="1:29" x14ac:dyDescent="0.4">
      <c r="A62" s="205" t="s">
        <v>85</v>
      </c>
      <c r="B62" s="60" t="s">
        <v>82</v>
      </c>
      <c r="C62" s="61"/>
      <c r="D62" s="43" t="s">
        <v>36</v>
      </c>
      <c r="E62" s="60"/>
      <c r="F62" s="32" t="s">
        <v>39</v>
      </c>
      <c r="G62" s="99"/>
      <c r="H62" s="100"/>
      <c r="I62" s="35" t="s">
        <v>39</v>
      </c>
      <c r="J62" s="175" t="s">
        <v>48</v>
      </c>
      <c r="K62" s="99"/>
      <c r="L62" s="103"/>
      <c r="M62" s="103"/>
      <c r="N62" s="103"/>
      <c r="O62" s="103"/>
      <c r="P62" s="103"/>
      <c r="Q62" s="103"/>
      <c r="R62" s="103"/>
      <c r="S62" s="104"/>
      <c r="T62" s="102"/>
      <c r="U62" s="103"/>
      <c r="V62" s="104"/>
      <c r="W62" s="108"/>
      <c r="X62" s="108"/>
      <c r="Y62" s="108"/>
      <c r="Z62" s="108"/>
      <c r="AA62" s="108"/>
    </row>
    <row r="63" spans="1:29" x14ac:dyDescent="0.4">
      <c r="A63" s="206"/>
      <c r="B63" s="10" t="s">
        <v>83</v>
      </c>
      <c r="C63" s="11"/>
      <c r="D63" s="44" t="s">
        <v>36</v>
      </c>
      <c r="E63" s="10"/>
      <c r="F63" s="33" t="s">
        <v>39</v>
      </c>
      <c r="G63" s="102"/>
      <c r="H63" s="103"/>
      <c r="I63" s="38" t="s">
        <v>39</v>
      </c>
      <c r="J63" s="176"/>
      <c r="K63" s="102"/>
      <c r="L63" s="103"/>
      <c r="M63" s="103"/>
      <c r="N63" s="103"/>
      <c r="O63" s="103"/>
      <c r="P63" s="103"/>
      <c r="Q63" s="103"/>
      <c r="R63" s="103"/>
      <c r="S63" s="104"/>
      <c r="T63" s="102"/>
      <c r="U63" s="103"/>
      <c r="V63" s="104"/>
      <c r="W63" s="108"/>
      <c r="X63" s="108"/>
      <c r="Y63" s="108"/>
      <c r="Z63" s="108"/>
      <c r="AA63" s="108"/>
    </row>
    <row r="64" spans="1:29" x14ac:dyDescent="0.4">
      <c r="A64" s="207"/>
      <c r="B64" s="12" t="s">
        <v>84</v>
      </c>
      <c r="C64" s="13"/>
      <c r="D64" s="45" t="s">
        <v>36</v>
      </c>
      <c r="E64" s="12"/>
      <c r="F64" s="34" t="s">
        <v>39</v>
      </c>
      <c r="G64" s="201"/>
      <c r="H64" s="106"/>
      <c r="I64" s="36" t="s">
        <v>39</v>
      </c>
      <c r="J64" s="177"/>
      <c r="K64" s="105"/>
      <c r="L64" s="106"/>
      <c r="M64" s="106"/>
      <c r="N64" s="106"/>
      <c r="O64" s="106"/>
      <c r="P64" s="106"/>
      <c r="Q64" s="106"/>
      <c r="R64" s="106"/>
      <c r="S64" s="107"/>
      <c r="T64" s="105"/>
      <c r="U64" s="106"/>
      <c r="V64" s="107"/>
      <c r="W64" s="108"/>
      <c r="X64" s="108"/>
      <c r="Y64" s="108"/>
      <c r="Z64" s="108"/>
      <c r="AA64" s="108"/>
    </row>
    <row r="65" spans="1:27" x14ac:dyDescent="0.4">
      <c r="A65" s="148" t="s">
        <v>87</v>
      </c>
      <c r="B65" s="149"/>
      <c r="C65" s="149"/>
      <c r="D65" s="150"/>
      <c r="E65" s="120"/>
      <c r="F65" s="111"/>
      <c r="G65" s="111"/>
      <c r="H65" s="111"/>
      <c r="I65" s="37" t="s">
        <v>39</v>
      </c>
      <c r="J65" s="141" t="s">
        <v>123</v>
      </c>
      <c r="K65" s="141"/>
      <c r="L65" s="141"/>
      <c r="M65" s="141"/>
      <c r="N65" s="141"/>
      <c r="O65" s="120"/>
      <c r="P65" s="111"/>
      <c r="Q65" s="111"/>
      <c r="R65" s="111"/>
      <c r="S65" s="111"/>
      <c r="T65" s="54" t="s">
        <v>117</v>
      </c>
      <c r="U65" s="145" t="s">
        <v>134</v>
      </c>
      <c r="V65" s="67" t="s">
        <v>135</v>
      </c>
      <c r="W65" s="108" t="s">
        <v>136</v>
      </c>
      <c r="X65" s="108"/>
      <c r="Y65" s="108" t="s">
        <v>49</v>
      </c>
      <c r="Z65" s="108"/>
      <c r="AA65" s="82">
        <v>1.2</v>
      </c>
    </row>
    <row r="66" spans="1:27" x14ac:dyDescent="0.4">
      <c r="A66" s="148" t="s">
        <v>88</v>
      </c>
      <c r="B66" s="149"/>
      <c r="C66" s="149"/>
      <c r="D66" s="150"/>
      <c r="E66" s="110"/>
      <c r="F66" s="111"/>
      <c r="G66" s="111"/>
      <c r="H66" s="111"/>
      <c r="I66" s="37" t="s">
        <v>39</v>
      </c>
      <c r="J66" s="141" t="s">
        <v>124</v>
      </c>
      <c r="K66" s="141"/>
      <c r="L66" s="141"/>
      <c r="M66" s="141"/>
      <c r="N66" s="141"/>
      <c r="O66" s="110">
        <f>E72-E73</f>
        <v>0</v>
      </c>
      <c r="P66" s="111"/>
      <c r="Q66" s="111"/>
      <c r="R66" s="111"/>
      <c r="S66" s="111"/>
      <c r="T66" s="54" t="s">
        <v>117</v>
      </c>
      <c r="U66" s="146"/>
      <c r="V66" s="29"/>
      <c r="W66" s="108"/>
      <c r="X66" s="108"/>
      <c r="Y66" s="108"/>
      <c r="Z66" s="108"/>
      <c r="AA66" s="83"/>
    </row>
    <row r="67" spans="1:27" x14ac:dyDescent="0.4">
      <c r="A67" s="148" t="s">
        <v>151</v>
      </c>
      <c r="B67" s="149"/>
      <c r="C67" s="149"/>
      <c r="D67" s="150"/>
      <c r="E67" s="110"/>
      <c r="F67" s="214"/>
      <c r="G67" s="214"/>
      <c r="H67" s="214"/>
      <c r="I67" s="56" t="s">
        <v>117</v>
      </c>
      <c r="J67" s="141" t="s">
        <v>125</v>
      </c>
      <c r="K67" s="141"/>
      <c r="L67" s="141"/>
      <c r="M67" s="141"/>
      <c r="N67" s="141"/>
      <c r="O67" s="120"/>
      <c r="P67" s="111"/>
      <c r="Q67" s="111"/>
      <c r="R67" s="111"/>
      <c r="S67" s="111"/>
      <c r="T67" s="54" t="s">
        <v>117</v>
      </c>
      <c r="U67" s="146"/>
      <c r="V67" s="29"/>
      <c r="W67" s="108"/>
      <c r="X67" s="108"/>
      <c r="Y67" s="108"/>
      <c r="Z67" s="108"/>
      <c r="AA67" s="67"/>
    </row>
    <row r="68" spans="1:27" x14ac:dyDescent="0.4">
      <c r="A68" s="148" t="s">
        <v>152</v>
      </c>
      <c r="B68" s="149"/>
      <c r="C68" s="149"/>
      <c r="D68" s="150"/>
      <c r="E68" s="208"/>
      <c r="F68" s="209"/>
      <c r="G68" s="209"/>
      <c r="H68" s="209"/>
      <c r="I68" s="37" t="s">
        <v>39</v>
      </c>
      <c r="J68" s="141" t="s">
        <v>126</v>
      </c>
      <c r="K68" s="141"/>
      <c r="L68" s="141"/>
      <c r="M68" s="141"/>
      <c r="N68" s="141"/>
      <c r="O68" s="120"/>
      <c r="P68" s="111"/>
      <c r="Q68" s="111"/>
      <c r="R68" s="111"/>
      <c r="S68" s="111"/>
      <c r="T68" s="54" t="s">
        <v>117</v>
      </c>
      <c r="U68" s="146"/>
      <c r="V68" s="29"/>
      <c r="W68" s="108"/>
      <c r="X68" s="108"/>
      <c r="Y68" s="108"/>
      <c r="Z68" s="108"/>
      <c r="AA68" s="67"/>
    </row>
    <row r="69" spans="1:27" x14ac:dyDescent="0.4">
      <c r="A69" s="148" t="s">
        <v>89</v>
      </c>
      <c r="B69" s="149"/>
      <c r="C69" s="149"/>
      <c r="D69" s="150"/>
      <c r="E69" s="210"/>
      <c r="F69" s="211"/>
      <c r="G69" s="211"/>
      <c r="H69" s="211"/>
      <c r="I69" s="37" t="s">
        <v>39</v>
      </c>
      <c r="J69" s="141" t="s">
        <v>127</v>
      </c>
      <c r="K69" s="141"/>
      <c r="L69" s="141"/>
      <c r="M69" s="141"/>
      <c r="N69" s="141"/>
      <c r="O69" s="120"/>
      <c r="P69" s="111"/>
      <c r="Q69" s="111"/>
      <c r="R69" s="111"/>
      <c r="S69" s="111"/>
      <c r="T69" s="54" t="s">
        <v>117</v>
      </c>
      <c r="U69" s="146"/>
      <c r="V69" s="29"/>
      <c r="W69" s="108"/>
      <c r="X69" s="108"/>
      <c r="Y69" s="108"/>
      <c r="Z69" s="108"/>
      <c r="AA69" s="67"/>
    </row>
    <row r="70" spans="1:27" x14ac:dyDescent="0.4">
      <c r="A70" s="148" t="s">
        <v>139</v>
      </c>
      <c r="B70" s="149"/>
      <c r="C70" s="149"/>
      <c r="D70" s="150"/>
      <c r="E70" s="23">
        <f>SUM(E14:E42)</f>
        <v>0</v>
      </c>
      <c r="F70" s="37" t="s">
        <v>39</v>
      </c>
      <c r="G70" s="173">
        <f>SUM(G20:H42)</f>
        <v>0</v>
      </c>
      <c r="H70" s="174"/>
      <c r="I70" s="37" t="s">
        <v>39</v>
      </c>
      <c r="J70" s="142" t="s">
        <v>128</v>
      </c>
      <c r="K70" s="142"/>
      <c r="L70" s="142"/>
      <c r="M70" s="142"/>
      <c r="N70" s="142"/>
      <c r="O70" s="110">
        <f>E69</f>
        <v>0</v>
      </c>
      <c r="P70" s="111"/>
      <c r="Q70" s="111"/>
      <c r="R70" s="111"/>
      <c r="S70" s="111"/>
      <c r="T70" s="54" t="s">
        <v>117</v>
      </c>
      <c r="U70" s="146"/>
      <c r="V70" s="29"/>
      <c r="W70" s="108"/>
      <c r="X70" s="108"/>
      <c r="Y70" s="108"/>
      <c r="Z70" s="108"/>
      <c r="AA70" s="67"/>
    </row>
    <row r="71" spans="1:27" x14ac:dyDescent="0.4">
      <c r="A71" s="148" t="s">
        <v>140</v>
      </c>
      <c r="B71" s="149"/>
      <c r="C71" s="149"/>
      <c r="D71" s="150"/>
      <c r="E71" s="4"/>
      <c r="F71" s="31" t="s">
        <v>43</v>
      </c>
      <c r="G71" s="210">
        <f>ROUND(G70*E71/100,0)</f>
        <v>0</v>
      </c>
      <c r="H71" s="211"/>
      <c r="I71" s="37" t="s">
        <v>39</v>
      </c>
      <c r="J71" s="141" t="s">
        <v>129</v>
      </c>
      <c r="K71" s="141"/>
      <c r="L71" s="141"/>
      <c r="M71" s="141"/>
      <c r="N71" s="141"/>
      <c r="O71" s="120"/>
      <c r="P71" s="111"/>
      <c r="Q71" s="111"/>
      <c r="R71" s="111"/>
      <c r="S71" s="111"/>
      <c r="T71" s="54" t="s">
        <v>117</v>
      </c>
      <c r="U71" s="146"/>
      <c r="V71" s="29"/>
      <c r="W71" s="108"/>
      <c r="X71" s="108"/>
      <c r="Y71" s="108"/>
      <c r="Z71" s="108"/>
      <c r="AA71" s="67" t="s">
        <v>50</v>
      </c>
    </row>
    <row r="72" spans="1:27" x14ac:dyDescent="0.4">
      <c r="A72" s="148" t="s">
        <v>120</v>
      </c>
      <c r="B72" s="149"/>
      <c r="C72" s="149"/>
      <c r="D72" s="150"/>
      <c r="E72" s="110">
        <f>E70+G70+G71</f>
        <v>0</v>
      </c>
      <c r="F72" s="214"/>
      <c r="G72" s="214"/>
      <c r="H72" s="214"/>
      <c r="I72" s="37" t="s">
        <v>39</v>
      </c>
      <c r="J72" s="141" t="s">
        <v>130</v>
      </c>
      <c r="K72" s="141"/>
      <c r="L72" s="141"/>
      <c r="M72" s="141"/>
      <c r="N72" s="141"/>
      <c r="O72" s="120"/>
      <c r="P72" s="111"/>
      <c r="Q72" s="111"/>
      <c r="R72" s="111"/>
      <c r="S72" s="111"/>
      <c r="T72" s="54" t="s">
        <v>117</v>
      </c>
      <c r="U72" s="146"/>
      <c r="V72" s="29"/>
      <c r="W72" s="108"/>
      <c r="X72" s="108"/>
      <c r="Y72" s="108"/>
      <c r="Z72" s="108"/>
      <c r="AA72" s="67" t="s">
        <v>51</v>
      </c>
    </row>
    <row r="73" spans="1:27" x14ac:dyDescent="0.4">
      <c r="A73" s="151" t="s">
        <v>121</v>
      </c>
      <c r="B73" s="151"/>
      <c r="C73" s="151"/>
      <c r="D73" s="151"/>
      <c r="E73" s="212">
        <f>ROUNDDOWN(E72*0.4,-2)</f>
        <v>0</v>
      </c>
      <c r="F73" s="213"/>
      <c r="G73" s="213"/>
      <c r="H73" s="213"/>
      <c r="I73" s="35" t="s">
        <v>39</v>
      </c>
      <c r="J73" s="141" t="s">
        <v>131</v>
      </c>
      <c r="K73" s="141"/>
      <c r="L73" s="141"/>
      <c r="M73" s="141"/>
      <c r="N73" s="141"/>
      <c r="O73" s="120"/>
      <c r="P73" s="111"/>
      <c r="Q73" s="111"/>
      <c r="R73" s="111"/>
      <c r="S73" s="111"/>
      <c r="T73" s="54" t="s">
        <v>117</v>
      </c>
      <c r="U73" s="146"/>
      <c r="V73" s="29"/>
      <c r="W73" s="108"/>
      <c r="X73" s="108"/>
      <c r="Y73" s="108"/>
      <c r="Z73" s="108"/>
      <c r="AA73" s="67" t="s">
        <v>52</v>
      </c>
    </row>
    <row r="74" spans="1:27" x14ac:dyDescent="0.4">
      <c r="A74" s="151" t="s">
        <v>122</v>
      </c>
      <c r="B74" s="151"/>
      <c r="C74" s="151"/>
      <c r="D74" s="151"/>
      <c r="E74" s="215"/>
      <c r="F74" s="216"/>
      <c r="G74" s="216"/>
      <c r="H74" s="216"/>
      <c r="I74" s="35" t="s">
        <v>39</v>
      </c>
      <c r="J74" s="141" t="s">
        <v>132</v>
      </c>
      <c r="K74" s="141"/>
      <c r="L74" s="141"/>
      <c r="M74" s="141"/>
      <c r="N74" s="141"/>
      <c r="O74" s="120"/>
      <c r="P74" s="111"/>
      <c r="Q74" s="111"/>
      <c r="R74" s="111"/>
      <c r="S74" s="111"/>
      <c r="T74" s="54" t="s">
        <v>117</v>
      </c>
      <c r="U74" s="146"/>
      <c r="V74" s="29"/>
      <c r="W74" s="108"/>
      <c r="X74" s="108"/>
      <c r="Y74" s="108"/>
      <c r="Z74" s="108"/>
      <c r="AA74" s="67" t="s">
        <v>53</v>
      </c>
    </row>
    <row r="75" spans="1:27" x14ac:dyDescent="0.4">
      <c r="A75" s="29" t="s">
        <v>32</v>
      </c>
      <c r="B75" s="108"/>
      <c r="C75" s="108"/>
      <c r="D75" s="108"/>
      <c r="E75" s="81" t="s">
        <v>44</v>
      </c>
      <c r="F75" s="120"/>
      <c r="G75" s="111"/>
      <c r="H75" s="111"/>
      <c r="I75" s="121"/>
      <c r="J75" s="141" t="s">
        <v>133</v>
      </c>
      <c r="K75" s="141"/>
      <c r="L75" s="141"/>
      <c r="M75" s="141"/>
      <c r="N75" s="141"/>
      <c r="O75" s="120"/>
      <c r="P75" s="111"/>
      <c r="Q75" s="111"/>
      <c r="R75" s="111"/>
      <c r="S75" s="111"/>
      <c r="T75" s="28" t="s">
        <v>39</v>
      </c>
      <c r="U75" s="147"/>
      <c r="V75" s="108" t="s">
        <v>137</v>
      </c>
      <c r="W75" s="108"/>
      <c r="X75" s="108"/>
      <c r="Y75" s="108"/>
      <c r="Z75" s="108"/>
      <c r="AA75" s="67"/>
    </row>
    <row r="76" spans="1:27" ht="17.399999999999999" x14ac:dyDescent="0.4">
      <c r="J76" s="55" t="s">
        <v>96</v>
      </c>
      <c r="V76" s="143" t="s">
        <v>138</v>
      </c>
      <c r="W76" s="144"/>
      <c r="X76" s="144"/>
      <c r="Y76" s="144"/>
      <c r="Z76" s="144"/>
      <c r="AA76" s="144"/>
    </row>
  </sheetData>
  <mergeCells count="462">
    <mergeCell ref="L56:AA61"/>
    <mergeCell ref="W62:AA64"/>
    <mergeCell ref="V76:AA76"/>
    <mergeCell ref="B75:D75"/>
    <mergeCell ref="F75:I75"/>
    <mergeCell ref="J75:N75"/>
    <mergeCell ref="O75:S75"/>
    <mergeCell ref="V75:X75"/>
    <mergeCell ref="Y75:Z75"/>
    <mergeCell ref="A74:D74"/>
    <mergeCell ref="E74:H74"/>
    <mergeCell ref="J74:N74"/>
    <mergeCell ref="O74:S74"/>
    <mergeCell ref="W74:X74"/>
    <mergeCell ref="Y74:Z74"/>
    <mergeCell ref="A73:D73"/>
    <mergeCell ref="E73:H73"/>
    <mergeCell ref="J73:N73"/>
    <mergeCell ref="O73:S73"/>
    <mergeCell ref="W73:X73"/>
    <mergeCell ref="Y73:Z73"/>
    <mergeCell ref="A72:D72"/>
    <mergeCell ref="E72:H72"/>
    <mergeCell ref="J72:N72"/>
    <mergeCell ref="O72:S72"/>
    <mergeCell ref="W72:X72"/>
    <mergeCell ref="Y72:Z72"/>
    <mergeCell ref="W69:X69"/>
    <mergeCell ref="Y69:Z69"/>
    <mergeCell ref="A68:D68"/>
    <mergeCell ref="E68:H68"/>
    <mergeCell ref="J68:N68"/>
    <mergeCell ref="O68:S68"/>
    <mergeCell ref="W68:X68"/>
    <mergeCell ref="Y68:Z68"/>
    <mergeCell ref="A71:D71"/>
    <mergeCell ref="G71:H71"/>
    <mergeCell ref="J71:N71"/>
    <mergeCell ref="O71:S71"/>
    <mergeCell ref="W71:X71"/>
    <mergeCell ref="Y71:Z71"/>
    <mergeCell ref="A70:D70"/>
    <mergeCell ref="G70:H70"/>
    <mergeCell ref="J70:N70"/>
    <mergeCell ref="O70:S70"/>
    <mergeCell ref="W70:X70"/>
    <mergeCell ref="Y70:Z70"/>
    <mergeCell ref="G64:H64"/>
    <mergeCell ref="A65:D65"/>
    <mergeCell ref="E65:H65"/>
    <mergeCell ref="J65:N65"/>
    <mergeCell ref="O65:S65"/>
    <mergeCell ref="U65:U75"/>
    <mergeCell ref="W65:X65"/>
    <mergeCell ref="Y65:Z65"/>
    <mergeCell ref="A67:D67"/>
    <mergeCell ref="E67:H67"/>
    <mergeCell ref="J67:N67"/>
    <mergeCell ref="O67:S67"/>
    <mergeCell ref="W67:X67"/>
    <mergeCell ref="Y67:Z67"/>
    <mergeCell ref="A66:D66"/>
    <mergeCell ref="E66:H66"/>
    <mergeCell ref="J66:N66"/>
    <mergeCell ref="O66:S66"/>
    <mergeCell ref="W66:X66"/>
    <mergeCell ref="Y66:Z66"/>
    <mergeCell ref="A69:D69"/>
    <mergeCell ref="E69:H69"/>
    <mergeCell ref="J69:N69"/>
    <mergeCell ref="O69:S69"/>
    <mergeCell ref="G61:H61"/>
    <mergeCell ref="A62:A64"/>
    <mergeCell ref="G62:H62"/>
    <mergeCell ref="J62:J64"/>
    <mergeCell ref="K62:S64"/>
    <mergeCell ref="T62:V64"/>
    <mergeCell ref="X55:Y55"/>
    <mergeCell ref="A56:A58"/>
    <mergeCell ref="G56:H56"/>
    <mergeCell ref="J56:K61"/>
    <mergeCell ref="G57:H57"/>
    <mergeCell ref="G58:H58"/>
    <mergeCell ref="A59:A61"/>
    <mergeCell ref="G59:H59"/>
    <mergeCell ref="G60:H60"/>
    <mergeCell ref="G55:H55"/>
    <mergeCell ref="J55:K55"/>
    <mergeCell ref="L55:O55"/>
    <mergeCell ref="P55:Q55"/>
    <mergeCell ref="R55:S55"/>
    <mergeCell ref="T55:U55"/>
    <mergeCell ref="G63:H63"/>
    <mergeCell ref="J54:K54"/>
    <mergeCell ref="L54:O54"/>
    <mergeCell ref="P54:Q54"/>
    <mergeCell ref="R54:S54"/>
    <mergeCell ref="T54:U54"/>
    <mergeCell ref="X54:Y54"/>
    <mergeCell ref="X52:Y52"/>
    <mergeCell ref="A53:A55"/>
    <mergeCell ref="G53:H53"/>
    <mergeCell ref="J53:K53"/>
    <mergeCell ref="L53:O53"/>
    <mergeCell ref="P53:Q53"/>
    <mergeCell ref="R53:S53"/>
    <mergeCell ref="T53:U53"/>
    <mergeCell ref="X53:Y53"/>
    <mergeCell ref="G54:H54"/>
    <mergeCell ref="G52:H52"/>
    <mergeCell ref="J52:K52"/>
    <mergeCell ref="L52:O52"/>
    <mergeCell ref="P52:Q52"/>
    <mergeCell ref="R52:S52"/>
    <mergeCell ref="T52:U52"/>
    <mergeCell ref="J51:K51"/>
    <mergeCell ref="L51:O51"/>
    <mergeCell ref="P51:Q51"/>
    <mergeCell ref="R51:S51"/>
    <mergeCell ref="T51:U51"/>
    <mergeCell ref="X51:Y51"/>
    <mergeCell ref="X49:Y49"/>
    <mergeCell ref="A50:A52"/>
    <mergeCell ref="G50:H50"/>
    <mergeCell ref="J50:K50"/>
    <mergeCell ref="L50:O50"/>
    <mergeCell ref="P50:Q50"/>
    <mergeCell ref="R50:S50"/>
    <mergeCell ref="T50:U50"/>
    <mergeCell ref="X50:Y50"/>
    <mergeCell ref="G51:H51"/>
    <mergeCell ref="G49:H49"/>
    <mergeCell ref="J49:K49"/>
    <mergeCell ref="L49:O49"/>
    <mergeCell ref="P49:Q49"/>
    <mergeCell ref="R49:S49"/>
    <mergeCell ref="T49:U49"/>
    <mergeCell ref="A47:A49"/>
    <mergeCell ref="X47:Y47"/>
    <mergeCell ref="G48:H48"/>
    <mergeCell ref="J48:K48"/>
    <mergeCell ref="L48:O48"/>
    <mergeCell ref="P48:Q48"/>
    <mergeCell ref="R48:S48"/>
    <mergeCell ref="T48:U48"/>
    <mergeCell ref="X48:Y48"/>
    <mergeCell ref="R46:S46"/>
    <mergeCell ref="T46:U46"/>
    <mergeCell ref="X46:Y46"/>
    <mergeCell ref="G47:H47"/>
    <mergeCell ref="J47:K47"/>
    <mergeCell ref="L47:O47"/>
    <mergeCell ref="P47:Q47"/>
    <mergeCell ref="R47:S47"/>
    <mergeCell ref="T47:U47"/>
    <mergeCell ref="T44:U44"/>
    <mergeCell ref="X44:Y44"/>
    <mergeCell ref="G45:H45"/>
    <mergeCell ref="J45:K45"/>
    <mergeCell ref="L45:O45"/>
    <mergeCell ref="P45:Q45"/>
    <mergeCell ref="R45:S45"/>
    <mergeCell ref="T45:U45"/>
    <mergeCell ref="X45:Y45"/>
    <mergeCell ref="A44:A46"/>
    <mergeCell ref="G44:H44"/>
    <mergeCell ref="J44:K44"/>
    <mergeCell ref="L44:O44"/>
    <mergeCell ref="P44:Q44"/>
    <mergeCell ref="R44:S44"/>
    <mergeCell ref="G46:H46"/>
    <mergeCell ref="J46:K46"/>
    <mergeCell ref="L46:O46"/>
    <mergeCell ref="P46:Q46"/>
    <mergeCell ref="X42:Y42"/>
    <mergeCell ref="G43:H43"/>
    <mergeCell ref="J43:K43"/>
    <mergeCell ref="L43:O43"/>
    <mergeCell ref="P43:Q43"/>
    <mergeCell ref="R43:S43"/>
    <mergeCell ref="T43:U43"/>
    <mergeCell ref="X43:Y43"/>
    <mergeCell ref="R41:S41"/>
    <mergeCell ref="T41:U41"/>
    <mergeCell ref="X41:Y41"/>
    <mergeCell ref="L41:O41"/>
    <mergeCell ref="P41:Q41"/>
    <mergeCell ref="A42:A43"/>
    <mergeCell ref="G42:H42"/>
    <mergeCell ref="J42:K42"/>
    <mergeCell ref="L42:O42"/>
    <mergeCell ref="P42:Q42"/>
    <mergeCell ref="R42:S42"/>
    <mergeCell ref="T42:U42"/>
    <mergeCell ref="T39:U39"/>
    <mergeCell ref="X39:Y39"/>
    <mergeCell ref="G40:H40"/>
    <mergeCell ref="J40:K40"/>
    <mergeCell ref="L40:O40"/>
    <mergeCell ref="P40:Q40"/>
    <mergeCell ref="R40:S40"/>
    <mergeCell ref="T40:U40"/>
    <mergeCell ref="X40:Y40"/>
    <mergeCell ref="A39:A41"/>
    <mergeCell ref="G39:H39"/>
    <mergeCell ref="J39:K39"/>
    <mergeCell ref="L39:O39"/>
    <mergeCell ref="P39:Q39"/>
    <mergeCell ref="R39:S39"/>
    <mergeCell ref="G41:H41"/>
    <mergeCell ref="J41:K41"/>
    <mergeCell ref="X37:Y37"/>
    <mergeCell ref="G38:H38"/>
    <mergeCell ref="J38:K38"/>
    <mergeCell ref="L38:O38"/>
    <mergeCell ref="P38:Q38"/>
    <mergeCell ref="R38:S38"/>
    <mergeCell ref="T38:U38"/>
    <mergeCell ref="X38:Y38"/>
    <mergeCell ref="R36:S36"/>
    <mergeCell ref="T36:U36"/>
    <mergeCell ref="X36:Y36"/>
    <mergeCell ref="L36:O36"/>
    <mergeCell ref="P36:Q36"/>
    <mergeCell ref="A37:A38"/>
    <mergeCell ref="G37:H37"/>
    <mergeCell ref="J37:K37"/>
    <mergeCell ref="L37:O37"/>
    <mergeCell ref="P37:Q37"/>
    <mergeCell ref="R37:S37"/>
    <mergeCell ref="T37:U37"/>
    <mergeCell ref="T34:U34"/>
    <mergeCell ref="X34:Y34"/>
    <mergeCell ref="G35:H35"/>
    <mergeCell ref="J35:K35"/>
    <mergeCell ref="L35:O35"/>
    <mergeCell ref="P35:Q35"/>
    <mergeCell ref="R35:S35"/>
    <mergeCell ref="T35:U35"/>
    <mergeCell ref="X35:Y35"/>
    <mergeCell ref="A34:A36"/>
    <mergeCell ref="G34:H34"/>
    <mergeCell ref="J34:K34"/>
    <mergeCell ref="L34:O34"/>
    <mergeCell ref="P34:Q34"/>
    <mergeCell ref="R34:S34"/>
    <mergeCell ref="G36:H36"/>
    <mergeCell ref="J36:K36"/>
    <mergeCell ref="J33:K33"/>
    <mergeCell ref="L33:O33"/>
    <mergeCell ref="P33:Q33"/>
    <mergeCell ref="R33:S33"/>
    <mergeCell ref="T33:U33"/>
    <mergeCell ref="X33:Y33"/>
    <mergeCell ref="X31:Y31"/>
    <mergeCell ref="A32:A33"/>
    <mergeCell ref="G32:H32"/>
    <mergeCell ref="J32:K32"/>
    <mergeCell ref="L32:O32"/>
    <mergeCell ref="P32:Q32"/>
    <mergeCell ref="R32:S32"/>
    <mergeCell ref="T32:U32"/>
    <mergeCell ref="X32:Y32"/>
    <mergeCell ref="G33:H33"/>
    <mergeCell ref="G31:H31"/>
    <mergeCell ref="J31:K31"/>
    <mergeCell ref="L31:O31"/>
    <mergeCell ref="P31:Q31"/>
    <mergeCell ref="R31:S31"/>
    <mergeCell ref="T31:U31"/>
    <mergeCell ref="X29:Y29"/>
    <mergeCell ref="G30:H30"/>
    <mergeCell ref="J30:K30"/>
    <mergeCell ref="L30:O30"/>
    <mergeCell ref="P30:Q30"/>
    <mergeCell ref="R30:S30"/>
    <mergeCell ref="T30:U30"/>
    <mergeCell ref="X30:Y30"/>
    <mergeCell ref="G29:H29"/>
    <mergeCell ref="J29:K29"/>
    <mergeCell ref="L29:O29"/>
    <mergeCell ref="P29:Q29"/>
    <mergeCell ref="R29:S29"/>
    <mergeCell ref="T29:U29"/>
    <mergeCell ref="X27:Y27"/>
    <mergeCell ref="G28:H28"/>
    <mergeCell ref="J28:K28"/>
    <mergeCell ref="L28:O28"/>
    <mergeCell ref="P28:Q28"/>
    <mergeCell ref="R28:S28"/>
    <mergeCell ref="T28:U28"/>
    <mergeCell ref="X28:Y28"/>
    <mergeCell ref="G27:H27"/>
    <mergeCell ref="J27:K27"/>
    <mergeCell ref="L27:O27"/>
    <mergeCell ref="P27:Q27"/>
    <mergeCell ref="R27:S27"/>
    <mergeCell ref="T27:U27"/>
    <mergeCell ref="X25:Y25"/>
    <mergeCell ref="G26:H26"/>
    <mergeCell ref="J26:K26"/>
    <mergeCell ref="L26:O26"/>
    <mergeCell ref="P26:Q26"/>
    <mergeCell ref="R26:S26"/>
    <mergeCell ref="T26:U26"/>
    <mergeCell ref="X26:Y26"/>
    <mergeCell ref="G25:H25"/>
    <mergeCell ref="J25:K25"/>
    <mergeCell ref="L25:O25"/>
    <mergeCell ref="P25:Q25"/>
    <mergeCell ref="R25:S25"/>
    <mergeCell ref="T25:U25"/>
    <mergeCell ref="G24:H24"/>
    <mergeCell ref="J24:K24"/>
    <mergeCell ref="L24:O24"/>
    <mergeCell ref="P24:Q24"/>
    <mergeCell ref="R24:S24"/>
    <mergeCell ref="T24:U24"/>
    <mergeCell ref="X24:Y24"/>
    <mergeCell ref="R22:S22"/>
    <mergeCell ref="T22:U22"/>
    <mergeCell ref="X22:Y22"/>
    <mergeCell ref="L22:O22"/>
    <mergeCell ref="P22:Q22"/>
    <mergeCell ref="A20:A22"/>
    <mergeCell ref="G20:H20"/>
    <mergeCell ref="J20:K20"/>
    <mergeCell ref="L20:O20"/>
    <mergeCell ref="P20:Q20"/>
    <mergeCell ref="R20:S20"/>
    <mergeCell ref="G22:H22"/>
    <mergeCell ref="J22:K22"/>
    <mergeCell ref="X23:Y23"/>
    <mergeCell ref="X19:Y19"/>
    <mergeCell ref="X17:Y17"/>
    <mergeCell ref="J18:K18"/>
    <mergeCell ref="L18:O18"/>
    <mergeCell ref="P18:Q18"/>
    <mergeCell ref="R18:S18"/>
    <mergeCell ref="T18:U18"/>
    <mergeCell ref="X18:Y18"/>
    <mergeCell ref="A23:A28"/>
    <mergeCell ref="G23:H23"/>
    <mergeCell ref="J23:K23"/>
    <mergeCell ref="L23:O23"/>
    <mergeCell ref="P23:Q23"/>
    <mergeCell ref="R23:S23"/>
    <mergeCell ref="T23:U23"/>
    <mergeCell ref="T20:U20"/>
    <mergeCell ref="X20:Y20"/>
    <mergeCell ref="G21:H21"/>
    <mergeCell ref="J21:K21"/>
    <mergeCell ref="L21:O21"/>
    <mergeCell ref="P21:Q21"/>
    <mergeCell ref="R21:S21"/>
    <mergeCell ref="T21:U21"/>
    <mergeCell ref="X21:Y21"/>
    <mergeCell ref="L17:O17"/>
    <mergeCell ref="P17:Q17"/>
    <mergeCell ref="R17:S17"/>
    <mergeCell ref="T17:U17"/>
    <mergeCell ref="J19:K19"/>
    <mergeCell ref="L19:O19"/>
    <mergeCell ref="P19:Q19"/>
    <mergeCell ref="R19:S19"/>
    <mergeCell ref="T19:U19"/>
    <mergeCell ref="V10:W10"/>
    <mergeCell ref="X14:AA14"/>
    <mergeCell ref="J15:K15"/>
    <mergeCell ref="L15:O15"/>
    <mergeCell ref="P15:Q15"/>
    <mergeCell ref="R15:S15"/>
    <mergeCell ref="T15:U15"/>
    <mergeCell ref="X15:Y15"/>
    <mergeCell ref="A14:A19"/>
    <mergeCell ref="J14:K14"/>
    <mergeCell ref="L14:O14"/>
    <mergeCell ref="P14:Q14"/>
    <mergeCell ref="R14:S14"/>
    <mergeCell ref="T14:U14"/>
    <mergeCell ref="B16:D16"/>
    <mergeCell ref="G16:I19"/>
    <mergeCell ref="J16:K16"/>
    <mergeCell ref="L16:O16"/>
    <mergeCell ref="P16:Q16"/>
    <mergeCell ref="R16:S16"/>
    <mergeCell ref="T16:U16"/>
    <mergeCell ref="X16:Y16"/>
    <mergeCell ref="B17:D17"/>
    <mergeCell ref="J17:K17"/>
    <mergeCell ref="T9:U9"/>
    <mergeCell ref="V9:W9"/>
    <mergeCell ref="A11:B11"/>
    <mergeCell ref="F11:AA11"/>
    <mergeCell ref="A12:D13"/>
    <mergeCell ref="E12:F13"/>
    <mergeCell ref="G12:I13"/>
    <mergeCell ref="J12:K12"/>
    <mergeCell ref="L12:S12"/>
    <mergeCell ref="T12:U13"/>
    <mergeCell ref="A10:F10"/>
    <mergeCell ref="G10:I10"/>
    <mergeCell ref="L10:M10"/>
    <mergeCell ref="N10:O10"/>
    <mergeCell ref="P10:Q10"/>
    <mergeCell ref="R10:S10"/>
    <mergeCell ref="V12:V13"/>
    <mergeCell ref="W12:W13"/>
    <mergeCell ref="X12:X13"/>
    <mergeCell ref="Y12:Y13"/>
    <mergeCell ref="Z12:AA13"/>
    <mergeCell ref="J13:K13"/>
    <mergeCell ref="L13:S13"/>
    <mergeCell ref="T10:U10"/>
    <mergeCell ref="T7:U7"/>
    <mergeCell ref="V7:X7"/>
    <mergeCell ref="Y7:AA7"/>
    <mergeCell ref="A8:F8"/>
    <mergeCell ref="G8:I8"/>
    <mergeCell ref="L8:M8"/>
    <mergeCell ref="N8:O8"/>
    <mergeCell ref="P8:Q8"/>
    <mergeCell ref="R8:S8"/>
    <mergeCell ref="T8:U8"/>
    <mergeCell ref="A7:F7"/>
    <mergeCell ref="G7:I7"/>
    <mergeCell ref="L7:M7"/>
    <mergeCell ref="N7:O7"/>
    <mergeCell ref="P7:Q7"/>
    <mergeCell ref="R7:S7"/>
    <mergeCell ref="V8:W8"/>
    <mergeCell ref="Y8:AA10"/>
    <mergeCell ref="A9:F9"/>
    <mergeCell ref="G9:I9"/>
    <mergeCell ref="L9:M9"/>
    <mergeCell ref="N9:O9"/>
    <mergeCell ref="P9:Q9"/>
    <mergeCell ref="R9:S9"/>
    <mergeCell ref="T5:U6"/>
    <mergeCell ref="V5:AA6"/>
    <mergeCell ref="A6:B6"/>
    <mergeCell ref="C6:F6"/>
    <mergeCell ref="G6:J6"/>
    <mergeCell ref="L6:S6"/>
    <mergeCell ref="A4:B4"/>
    <mergeCell ref="C4:F4"/>
    <mergeCell ref="G4:J4"/>
    <mergeCell ref="K4:S4"/>
    <mergeCell ref="A5:B5"/>
    <mergeCell ref="C5:F5"/>
    <mergeCell ref="G5:J5"/>
    <mergeCell ref="K5:S5"/>
    <mergeCell ref="Y1:AA1"/>
    <mergeCell ref="A2:B3"/>
    <mergeCell ref="C2:C3"/>
    <mergeCell ref="D2:D3"/>
    <mergeCell ref="E2:E3"/>
    <mergeCell ref="F2:F3"/>
    <mergeCell ref="G2:S3"/>
    <mergeCell ref="T2:AA2"/>
    <mergeCell ref="T3:U4"/>
    <mergeCell ref="V3:AA4"/>
  </mergeCells>
  <phoneticPr fontId="1" type="noConversion"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"/>
  <sheetViews>
    <sheetView workbookViewId="0">
      <selection sqref="A1:XFD1048576"/>
    </sheetView>
  </sheetViews>
  <sheetFormatPr defaultRowHeight="17.399999999999999" x14ac:dyDescent="0.4"/>
  <cols>
    <col min="1" max="1" width="6.19921875" customWidth="1"/>
    <col min="2" max="2" width="4.8984375" customWidth="1"/>
    <col min="3" max="3" width="8" customWidth="1"/>
    <col min="4" max="4" width="25.3984375" customWidth="1"/>
    <col min="5" max="5" width="5" customWidth="1"/>
    <col min="6" max="6" width="4.796875" customWidth="1"/>
    <col min="7" max="7" width="7.19921875" customWidth="1"/>
    <col min="8" max="8" width="8.59765625" customWidth="1"/>
    <col min="9" max="9" width="8.09765625" customWidth="1"/>
    <col min="10" max="10" width="24.8984375" customWidth="1"/>
    <col min="11" max="11" width="14" customWidth="1"/>
    <col min="12" max="12" width="9.796875" customWidth="1"/>
    <col min="13" max="13" width="12.69921875" customWidth="1"/>
    <col min="14" max="14" width="8.59765625" customWidth="1"/>
    <col min="15" max="15" width="9.69921875" customWidth="1"/>
    <col min="16" max="16" width="7.796875" customWidth="1"/>
  </cols>
  <sheetData>
    <row r="1" spans="1:19" x14ac:dyDescent="0.4">
      <c r="A1" s="240"/>
      <c r="B1" s="240"/>
      <c r="C1" s="241" t="s">
        <v>299</v>
      </c>
      <c r="D1" s="242"/>
    </row>
    <row r="2" spans="1:19" x14ac:dyDescent="0.4">
      <c r="A2" s="240"/>
      <c r="B2" s="240"/>
      <c r="C2" s="243" t="s">
        <v>300</v>
      </c>
      <c r="D2" s="244" t="s">
        <v>301</v>
      </c>
    </row>
    <row r="3" spans="1:19" x14ac:dyDescent="0.4">
      <c r="A3" s="240"/>
      <c r="B3" s="240"/>
      <c r="C3" s="243" t="s">
        <v>302</v>
      </c>
      <c r="D3" s="244">
        <v>201620014</v>
      </c>
    </row>
    <row r="4" spans="1:19" x14ac:dyDescent="0.4">
      <c r="C4" s="245" t="s">
        <v>303</v>
      </c>
      <c r="D4" s="244" t="s">
        <v>304</v>
      </c>
    </row>
    <row r="5" spans="1:19" x14ac:dyDescent="0.4">
      <c r="C5" s="245" t="s">
        <v>305</v>
      </c>
      <c r="D5" s="244" t="s">
        <v>306</v>
      </c>
    </row>
    <row r="6" spans="1:19" x14ac:dyDescent="0.4">
      <c r="C6" s="245" t="s">
        <v>307</v>
      </c>
      <c r="D6" s="244" t="s">
        <v>308</v>
      </c>
    </row>
    <row r="7" spans="1:19" ht="18" thickBot="1" x14ac:dyDescent="0.45">
      <c r="C7" s="246" t="s">
        <v>309</v>
      </c>
      <c r="D7" s="247"/>
    </row>
    <row r="8" spans="1:19" ht="18" thickBot="1" x14ac:dyDescent="0.45"/>
    <row r="9" spans="1:19" ht="19.2" x14ac:dyDescent="0.4">
      <c r="A9" s="248" t="s">
        <v>311</v>
      </c>
      <c r="B9" s="249"/>
      <c r="C9" s="249"/>
      <c r="D9" s="249"/>
      <c r="E9" s="250"/>
      <c r="F9" s="251"/>
      <c r="G9" s="252" t="s">
        <v>312</v>
      </c>
      <c r="H9" s="253"/>
      <c r="I9" s="253"/>
      <c r="J9" s="253"/>
      <c r="K9" s="253"/>
      <c r="L9" s="254"/>
      <c r="M9" s="255"/>
      <c r="N9" s="255"/>
      <c r="O9" s="255"/>
      <c r="P9" s="256"/>
      <c r="Q9" s="256"/>
      <c r="R9" s="256"/>
      <c r="S9" s="256"/>
    </row>
    <row r="10" spans="1:19" x14ac:dyDescent="0.4">
      <c r="A10" s="245" t="s">
        <v>313</v>
      </c>
      <c r="B10" s="257" t="s">
        <v>314</v>
      </c>
      <c r="C10" s="257" t="s">
        <v>315</v>
      </c>
      <c r="D10" s="258" t="s">
        <v>316</v>
      </c>
      <c r="E10" s="259" t="s">
        <v>317</v>
      </c>
      <c r="F10" s="260"/>
      <c r="G10" s="261" t="str">
        <f t="shared" ref="G10:J14" si="0">A10</f>
        <v>성별</v>
      </c>
      <c r="H10" s="257" t="str">
        <f t="shared" si="0"/>
        <v>나이</v>
      </c>
      <c r="I10" s="257" t="str">
        <f t="shared" si="0"/>
        <v>코드</v>
      </c>
      <c r="J10" s="258" t="str">
        <f t="shared" si="0"/>
        <v>병명</v>
      </c>
      <c r="K10" s="257" t="s">
        <v>329</v>
      </c>
      <c r="L10" s="262" t="s">
        <v>326</v>
      </c>
      <c r="M10" s="256"/>
      <c r="N10" s="260"/>
      <c r="O10" s="256"/>
      <c r="P10" s="256"/>
      <c r="Q10" s="256"/>
      <c r="R10" s="256"/>
      <c r="S10" s="256"/>
    </row>
    <row r="11" spans="1:19" x14ac:dyDescent="0.4">
      <c r="A11" s="245"/>
      <c r="B11" s="257"/>
      <c r="C11" s="257"/>
      <c r="D11" s="263"/>
      <c r="E11" s="259"/>
      <c r="F11" s="264"/>
      <c r="G11" s="265">
        <f t="shared" si="0"/>
        <v>0</v>
      </c>
      <c r="H11" s="266">
        <f t="shared" si="0"/>
        <v>0</v>
      </c>
      <c r="I11" s="266">
        <f t="shared" si="0"/>
        <v>0</v>
      </c>
      <c r="J11" s="266">
        <f t="shared" si="0"/>
        <v>0</v>
      </c>
      <c r="K11" s="266"/>
      <c r="L11" s="267">
        <f>E11</f>
        <v>0</v>
      </c>
      <c r="M11" s="268"/>
      <c r="N11" s="268"/>
      <c r="O11" s="256"/>
      <c r="P11" s="256"/>
      <c r="Q11" s="256"/>
      <c r="R11" s="256"/>
      <c r="S11" s="256"/>
    </row>
    <row r="12" spans="1:19" x14ac:dyDescent="0.4">
      <c r="A12" s="245"/>
      <c r="B12" s="257"/>
      <c r="C12" s="257"/>
      <c r="D12" s="263"/>
      <c r="E12" s="259"/>
      <c r="F12" s="264"/>
      <c r="G12" s="261"/>
      <c r="H12" s="266"/>
      <c r="I12" s="266">
        <f t="shared" si="0"/>
        <v>0</v>
      </c>
      <c r="J12" s="266">
        <f t="shared" si="0"/>
        <v>0</v>
      </c>
      <c r="K12" s="266"/>
      <c r="L12" s="267"/>
      <c r="M12" s="268"/>
      <c r="N12" s="268"/>
      <c r="O12" s="256"/>
      <c r="P12" s="256"/>
      <c r="Q12" s="256"/>
      <c r="R12" s="256"/>
      <c r="S12" s="256"/>
    </row>
    <row r="13" spans="1:19" x14ac:dyDescent="0.4">
      <c r="A13" s="245"/>
      <c r="B13" s="257"/>
      <c r="C13" s="257"/>
      <c r="D13" s="263"/>
      <c r="E13" s="259"/>
      <c r="F13" s="264"/>
      <c r="G13" s="261"/>
      <c r="H13" s="266"/>
      <c r="I13" s="266">
        <f t="shared" si="0"/>
        <v>0</v>
      </c>
      <c r="J13" s="266">
        <f t="shared" si="0"/>
        <v>0</v>
      </c>
      <c r="K13" s="266"/>
      <c r="L13" s="267"/>
      <c r="M13" s="268"/>
      <c r="N13" s="268"/>
      <c r="O13" s="256"/>
      <c r="P13" s="256"/>
      <c r="Q13" s="256"/>
      <c r="R13" s="256"/>
      <c r="S13" s="256"/>
    </row>
    <row r="14" spans="1:19" ht="18" thickBot="1" x14ac:dyDescent="0.45">
      <c r="A14" s="269"/>
      <c r="B14" s="270"/>
      <c r="C14" s="270"/>
      <c r="D14" s="271"/>
      <c r="E14" s="272"/>
      <c r="F14" s="264"/>
      <c r="G14" s="246"/>
      <c r="H14" s="273"/>
      <c r="I14" s="273">
        <f t="shared" si="0"/>
        <v>0</v>
      </c>
      <c r="J14" s="273">
        <f t="shared" si="0"/>
        <v>0</v>
      </c>
      <c r="K14" s="273"/>
      <c r="L14" s="274"/>
      <c r="M14" s="268"/>
      <c r="N14" s="268"/>
      <c r="O14" s="256"/>
      <c r="P14" s="256"/>
      <c r="Q14" s="256"/>
      <c r="R14" s="256"/>
      <c r="S14" s="256"/>
    </row>
    <row r="15" spans="1:19" ht="18" thickBot="1" x14ac:dyDescent="0.45">
      <c r="Q15" s="256"/>
      <c r="R15" s="256"/>
      <c r="S15" s="256"/>
    </row>
    <row r="16" spans="1:19" ht="19.2" x14ac:dyDescent="0.4">
      <c r="A16" s="255"/>
      <c r="B16" s="255"/>
      <c r="C16" s="252" t="s">
        <v>642</v>
      </c>
      <c r="D16" s="253"/>
      <c r="E16" s="253"/>
      <c r="F16" s="254"/>
      <c r="H16" s="275" t="s">
        <v>643</v>
      </c>
      <c r="I16" s="276"/>
      <c r="J16" s="276"/>
      <c r="K16" s="276"/>
      <c r="L16" s="276"/>
      <c r="M16" s="277" t="s">
        <v>644</v>
      </c>
      <c r="N16" s="278">
        <v>81.400000000000006</v>
      </c>
      <c r="O16" s="277" t="s">
        <v>645</v>
      </c>
      <c r="P16" s="279">
        <v>73.5</v>
      </c>
      <c r="Q16" s="255"/>
      <c r="R16" s="255"/>
      <c r="S16" s="255"/>
    </row>
    <row r="17" spans="1:19" x14ac:dyDescent="0.4">
      <c r="A17" s="256"/>
      <c r="B17" s="256"/>
      <c r="C17" s="245" t="s">
        <v>646</v>
      </c>
      <c r="D17" s="258" t="s">
        <v>647</v>
      </c>
      <c r="E17" s="257" t="s">
        <v>648</v>
      </c>
      <c r="F17" s="280" t="s">
        <v>649</v>
      </c>
      <c r="G17" s="256"/>
      <c r="H17" s="281" t="s">
        <v>650</v>
      </c>
      <c r="I17" s="258" t="s">
        <v>651</v>
      </c>
      <c r="J17" s="258" t="s">
        <v>652</v>
      </c>
      <c r="K17" s="257" t="s">
        <v>648</v>
      </c>
      <c r="L17" s="257" t="s">
        <v>649</v>
      </c>
      <c r="M17" s="257" t="s">
        <v>653</v>
      </c>
      <c r="N17" s="257" t="s">
        <v>654</v>
      </c>
      <c r="O17" s="257" t="s">
        <v>655</v>
      </c>
      <c r="P17" s="280" t="s">
        <v>656</v>
      </c>
      <c r="Q17" s="256"/>
      <c r="R17" s="256"/>
      <c r="S17" s="256"/>
    </row>
    <row r="18" spans="1:19" ht="14.4" customHeight="1" x14ac:dyDescent="0.4">
      <c r="A18" s="282"/>
      <c r="B18" s="260"/>
      <c r="C18" s="261" t="s">
        <v>657</v>
      </c>
      <c r="D18" s="258"/>
      <c r="E18" s="257"/>
      <c r="F18" s="280"/>
      <c r="G18" s="256"/>
      <c r="H18" s="265" t="str">
        <f>C18</f>
        <v>진찰료</v>
      </c>
      <c r="I18" s="283"/>
      <c r="J18" s="237">
        <f>D18</f>
        <v>0</v>
      </c>
      <c r="K18" s="290">
        <f>E18</f>
        <v>0</v>
      </c>
      <c r="L18" s="291">
        <f>F18</f>
        <v>0</v>
      </c>
      <c r="M18" s="266"/>
      <c r="N18" s="286"/>
      <c r="O18" s="263">
        <f>P16</f>
        <v>73.5</v>
      </c>
      <c r="P18" s="287">
        <f>N18*K18*L18*O18</f>
        <v>0</v>
      </c>
      <c r="Q18" s="256"/>
      <c r="R18" s="288"/>
      <c r="S18" s="256"/>
    </row>
    <row r="19" spans="1:19" x14ac:dyDescent="0.4">
      <c r="A19" s="282"/>
      <c r="B19" s="260"/>
      <c r="C19" s="261"/>
      <c r="D19" s="258"/>
      <c r="E19" s="257"/>
      <c r="F19" s="280"/>
      <c r="G19" s="256"/>
      <c r="H19" s="289"/>
      <c r="I19" s="283"/>
      <c r="J19" s="237">
        <f t="shared" ref="J19:L46" si="1">D19</f>
        <v>0</v>
      </c>
      <c r="K19" s="290">
        <f t="shared" si="1"/>
        <v>0</v>
      </c>
      <c r="L19" s="291">
        <f t="shared" si="1"/>
        <v>0</v>
      </c>
      <c r="M19" s="266"/>
      <c r="N19" s="286"/>
      <c r="O19" s="263">
        <f>O18</f>
        <v>73.5</v>
      </c>
      <c r="P19" s="287">
        <f t="shared" ref="P19:P46" si="2">N19*K19*L19*O19</f>
        <v>0</v>
      </c>
      <c r="Q19" s="256"/>
      <c r="R19" s="288"/>
      <c r="S19" s="256"/>
    </row>
    <row r="20" spans="1:19" x14ac:dyDescent="0.4">
      <c r="A20" s="282"/>
      <c r="B20" s="264"/>
      <c r="C20" s="261" t="s">
        <v>658</v>
      </c>
      <c r="D20" s="263"/>
      <c r="E20" s="257"/>
      <c r="F20" s="280"/>
      <c r="G20" s="256"/>
      <c r="H20" s="265" t="str">
        <f>C20</f>
        <v>약재료</v>
      </c>
      <c r="I20" s="283"/>
      <c r="J20" s="237">
        <f t="shared" si="1"/>
        <v>0</v>
      </c>
      <c r="K20" s="290">
        <f t="shared" si="1"/>
        <v>0</v>
      </c>
      <c r="L20" s="291">
        <f t="shared" si="1"/>
        <v>0</v>
      </c>
      <c r="M20" s="266"/>
      <c r="N20" s="286"/>
      <c r="O20" s="263">
        <f t="shared" ref="O20:O46" si="3">O19</f>
        <v>73.5</v>
      </c>
      <c r="P20" s="287">
        <f t="shared" si="2"/>
        <v>0</v>
      </c>
      <c r="Q20" s="256"/>
      <c r="R20" s="288"/>
      <c r="S20" s="256"/>
    </row>
    <row r="21" spans="1:19" x14ac:dyDescent="0.4">
      <c r="A21" s="282"/>
      <c r="B21" s="260"/>
      <c r="C21" s="261"/>
      <c r="D21" s="258"/>
      <c r="E21" s="257"/>
      <c r="F21" s="280"/>
      <c r="G21" s="256"/>
      <c r="H21" s="289"/>
      <c r="I21" s="283"/>
      <c r="J21" s="237">
        <f t="shared" si="1"/>
        <v>0</v>
      </c>
      <c r="K21" s="290">
        <f t="shared" si="1"/>
        <v>0</v>
      </c>
      <c r="L21" s="291">
        <f t="shared" si="1"/>
        <v>0</v>
      </c>
      <c r="M21" s="266"/>
      <c r="N21" s="286"/>
      <c r="O21" s="263">
        <f t="shared" si="3"/>
        <v>73.5</v>
      </c>
      <c r="P21" s="287">
        <f t="shared" si="2"/>
        <v>0</v>
      </c>
      <c r="Q21" s="256"/>
      <c r="R21" s="288"/>
      <c r="S21" s="256"/>
    </row>
    <row r="22" spans="1:19" x14ac:dyDescent="0.4">
      <c r="A22" s="282"/>
      <c r="B22" s="260"/>
      <c r="C22" s="261"/>
      <c r="D22" s="258"/>
      <c r="E22" s="257"/>
      <c r="F22" s="280"/>
      <c r="G22" s="256"/>
      <c r="H22" s="289"/>
      <c r="I22" s="283"/>
      <c r="J22" s="237">
        <f t="shared" si="1"/>
        <v>0</v>
      </c>
      <c r="K22" s="290">
        <f t="shared" si="1"/>
        <v>0</v>
      </c>
      <c r="L22" s="291">
        <f t="shared" si="1"/>
        <v>0</v>
      </c>
      <c r="M22" s="266"/>
      <c r="N22" s="286"/>
      <c r="O22" s="263">
        <f t="shared" si="3"/>
        <v>73.5</v>
      </c>
      <c r="P22" s="287">
        <f t="shared" si="2"/>
        <v>0</v>
      </c>
      <c r="Q22" s="256"/>
      <c r="R22" s="288"/>
      <c r="S22" s="256"/>
    </row>
    <row r="23" spans="1:19" x14ac:dyDescent="0.4">
      <c r="A23" s="282"/>
      <c r="B23" s="260"/>
      <c r="C23" s="261"/>
      <c r="D23" s="258"/>
      <c r="E23" s="257"/>
      <c r="F23" s="280"/>
      <c r="G23" s="256"/>
      <c r="H23" s="289"/>
      <c r="I23" s="283"/>
      <c r="J23" s="237">
        <f t="shared" si="1"/>
        <v>0</v>
      </c>
      <c r="K23" s="290">
        <f t="shared" si="1"/>
        <v>0</v>
      </c>
      <c r="L23" s="291">
        <f t="shared" si="1"/>
        <v>0</v>
      </c>
      <c r="M23" s="266"/>
      <c r="N23" s="286"/>
      <c r="O23" s="263">
        <f t="shared" si="3"/>
        <v>73.5</v>
      </c>
      <c r="P23" s="287">
        <f t="shared" si="2"/>
        <v>0</v>
      </c>
      <c r="Q23" s="256"/>
      <c r="R23" s="288"/>
      <c r="S23" s="256"/>
    </row>
    <row r="24" spans="1:19" x14ac:dyDescent="0.4">
      <c r="A24" s="282"/>
      <c r="B24" s="260"/>
      <c r="C24" s="261"/>
      <c r="D24" s="258"/>
      <c r="E24" s="257"/>
      <c r="F24" s="280"/>
      <c r="G24" s="256"/>
      <c r="H24" s="289"/>
      <c r="I24" s="283"/>
      <c r="J24" s="237">
        <f t="shared" si="1"/>
        <v>0</v>
      </c>
      <c r="K24" s="290">
        <f t="shared" si="1"/>
        <v>0</v>
      </c>
      <c r="L24" s="291">
        <f t="shared" si="1"/>
        <v>0</v>
      </c>
      <c r="M24" s="266"/>
      <c r="N24" s="286"/>
      <c r="O24" s="263">
        <f t="shared" si="3"/>
        <v>73.5</v>
      </c>
      <c r="P24" s="287">
        <f t="shared" si="2"/>
        <v>0</v>
      </c>
      <c r="Q24" s="256"/>
      <c r="R24" s="288"/>
      <c r="S24" s="256"/>
    </row>
    <row r="25" spans="1:19" x14ac:dyDescent="0.4">
      <c r="A25" s="282"/>
      <c r="B25" s="260"/>
      <c r="C25" s="261"/>
      <c r="D25" s="258"/>
      <c r="E25" s="257"/>
      <c r="F25" s="280"/>
      <c r="G25" s="256"/>
      <c r="H25" s="289"/>
      <c r="I25" s="283"/>
      <c r="J25" s="237">
        <f t="shared" si="1"/>
        <v>0</v>
      </c>
      <c r="K25" s="290">
        <f t="shared" si="1"/>
        <v>0</v>
      </c>
      <c r="L25" s="291">
        <f t="shared" si="1"/>
        <v>0</v>
      </c>
      <c r="M25" s="266"/>
      <c r="N25" s="286"/>
      <c r="O25" s="263">
        <f t="shared" si="3"/>
        <v>73.5</v>
      </c>
      <c r="P25" s="287">
        <f t="shared" si="2"/>
        <v>0</v>
      </c>
      <c r="Q25" s="256"/>
      <c r="R25" s="288"/>
      <c r="S25" s="256"/>
    </row>
    <row r="26" spans="1:19" x14ac:dyDescent="0.4">
      <c r="A26" s="282"/>
      <c r="B26" s="260"/>
      <c r="C26" s="261"/>
      <c r="D26" s="258"/>
      <c r="E26" s="257"/>
      <c r="F26" s="280"/>
      <c r="G26" s="256"/>
      <c r="H26" s="289"/>
      <c r="I26" s="283"/>
      <c r="J26" s="237">
        <f t="shared" si="1"/>
        <v>0</v>
      </c>
      <c r="K26" s="290">
        <f t="shared" si="1"/>
        <v>0</v>
      </c>
      <c r="L26" s="291">
        <f t="shared" si="1"/>
        <v>0</v>
      </c>
      <c r="M26" s="266"/>
      <c r="N26" s="286"/>
      <c r="O26" s="263">
        <f t="shared" si="3"/>
        <v>73.5</v>
      </c>
      <c r="P26" s="287">
        <f t="shared" si="2"/>
        <v>0</v>
      </c>
      <c r="Q26" s="256"/>
      <c r="R26" s="288"/>
      <c r="S26" s="256"/>
    </row>
    <row r="27" spans="1:19" x14ac:dyDescent="0.4">
      <c r="A27" s="282"/>
      <c r="B27" s="260"/>
      <c r="C27" s="261"/>
      <c r="D27" s="258"/>
      <c r="E27" s="257"/>
      <c r="F27" s="280"/>
      <c r="G27" s="256"/>
      <c r="H27" s="289"/>
      <c r="I27" s="283"/>
      <c r="J27" s="237">
        <f t="shared" si="1"/>
        <v>0</v>
      </c>
      <c r="K27" s="290">
        <f t="shared" si="1"/>
        <v>0</v>
      </c>
      <c r="L27" s="291">
        <f t="shared" si="1"/>
        <v>0</v>
      </c>
      <c r="M27" s="266"/>
      <c r="N27" s="286"/>
      <c r="O27" s="263">
        <f t="shared" si="3"/>
        <v>73.5</v>
      </c>
      <c r="P27" s="287">
        <f t="shared" si="2"/>
        <v>0</v>
      </c>
      <c r="Q27" s="256"/>
      <c r="R27" s="288"/>
      <c r="S27" s="256"/>
    </row>
    <row r="28" spans="1:19" x14ac:dyDescent="0.4">
      <c r="A28" s="282"/>
      <c r="B28" s="260"/>
      <c r="C28" s="261"/>
      <c r="D28" s="258"/>
      <c r="E28" s="257"/>
      <c r="F28" s="280"/>
      <c r="G28" s="256"/>
      <c r="H28" s="289"/>
      <c r="I28" s="283"/>
      <c r="J28" s="237">
        <f t="shared" si="1"/>
        <v>0</v>
      </c>
      <c r="K28" s="290">
        <f t="shared" si="1"/>
        <v>0</v>
      </c>
      <c r="L28" s="291">
        <f t="shared" si="1"/>
        <v>0</v>
      </c>
      <c r="M28" s="266"/>
      <c r="N28" s="286"/>
      <c r="O28" s="263">
        <f t="shared" si="3"/>
        <v>73.5</v>
      </c>
      <c r="P28" s="287">
        <f t="shared" si="2"/>
        <v>0</v>
      </c>
      <c r="Q28" s="256"/>
      <c r="R28" s="288"/>
      <c r="S28" s="256"/>
    </row>
    <row r="29" spans="1:19" ht="19.2" customHeight="1" x14ac:dyDescent="0.4">
      <c r="A29" s="282"/>
      <c r="B29" s="260"/>
      <c r="C29" s="261" t="s">
        <v>335</v>
      </c>
      <c r="D29" s="258"/>
      <c r="E29" s="257"/>
      <c r="F29" s="280"/>
      <c r="G29" s="256"/>
      <c r="H29" s="265" t="str">
        <f>C29</f>
        <v>주사료</v>
      </c>
      <c r="I29" s="283"/>
      <c r="J29" s="237">
        <f t="shared" si="1"/>
        <v>0</v>
      </c>
      <c r="K29" s="290">
        <f t="shared" si="1"/>
        <v>0</v>
      </c>
      <c r="L29" s="291">
        <f t="shared" si="1"/>
        <v>0</v>
      </c>
      <c r="M29" s="266"/>
      <c r="N29" s="286"/>
      <c r="O29" s="263">
        <f t="shared" si="3"/>
        <v>73.5</v>
      </c>
      <c r="P29" s="287">
        <f t="shared" si="2"/>
        <v>0</v>
      </c>
      <c r="Q29" s="256"/>
      <c r="R29" s="288"/>
      <c r="S29" s="256"/>
    </row>
    <row r="30" spans="1:19" x14ac:dyDescent="0.4">
      <c r="A30" s="282"/>
      <c r="B30" s="260"/>
      <c r="C30" s="261"/>
      <c r="D30" s="258"/>
      <c r="E30" s="257"/>
      <c r="F30" s="280"/>
      <c r="G30" s="256"/>
      <c r="H30" s="289"/>
      <c r="I30" s="283"/>
      <c r="J30" s="237">
        <f t="shared" si="1"/>
        <v>0</v>
      </c>
      <c r="K30" s="290">
        <f t="shared" si="1"/>
        <v>0</v>
      </c>
      <c r="L30" s="291">
        <f t="shared" si="1"/>
        <v>0</v>
      </c>
      <c r="M30" s="266"/>
      <c r="N30" s="286"/>
      <c r="O30" s="263">
        <f t="shared" si="3"/>
        <v>73.5</v>
      </c>
      <c r="P30" s="287">
        <f t="shared" si="2"/>
        <v>0</v>
      </c>
      <c r="Q30" s="256"/>
      <c r="R30" s="288"/>
      <c r="S30" s="256"/>
    </row>
    <row r="31" spans="1:19" x14ac:dyDescent="0.4">
      <c r="A31" s="282"/>
      <c r="B31" s="260"/>
      <c r="C31" s="261"/>
      <c r="D31" s="258"/>
      <c r="E31" s="257"/>
      <c r="F31" s="280"/>
      <c r="G31" s="256"/>
      <c r="H31" s="289"/>
      <c r="I31" s="283"/>
      <c r="J31" s="237">
        <f t="shared" si="1"/>
        <v>0</v>
      </c>
      <c r="K31" s="290">
        <f t="shared" si="1"/>
        <v>0</v>
      </c>
      <c r="L31" s="291">
        <f t="shared" si="1"/>
        <v>0</v>
      </c>
      <c r="M31" s="266"/>
      <c r="N31" s="286"/>
      <c r="O31" s="263">
        <f t="shared" si="3"/>
        <v>73.5</v>
      </c>
      <c r="P31" s="287">
        <f t="shared" si="2"/>
        <v>0</v>
      </c>
      <c r="Q31" s="256"/>
      <c r="R31" s="288"/>
      <c r="S31" s="256"/>
    </row>
    <row r="32" spans="1:19" x14ac:dyDescent="0.4">
      <c r="A32" s="282"/>
      <c r="B32" s="260"/>
      <c r="C32" s="261"/>
      <c r="D32" s="258"/>
      <c r="E32" s="257"/>
      <c r="F32" s="280"/>
      <c r="G32" s="256"/>
      <c r="H32" s="289"/>
      <c r="I32" s="283"/>
      <c r="J32" s="237">
        <f t="shared" si="1"/>
        <v>0</v>
      </c>
      <c r="K32" s="290">
        <f t="shared" si="1"/>
        <v>0</v>
      </c>
      <c r="L32" s="291">
        <f t="shared" si="1"/>
        <v>0</v>
      </c>
      <c r="M32" s="266"/>
      <c r="N32" s="286"/>
      <c r="O32" s="263">
        <f t="shared" si="3"/>
        <v>73.5</v>
      </c>
      <c r="P32" s="287">
        <f t="shared" si="2"/>
        <v>0</v>
      </c>
      <c r="Q32" s="256"/>
      <c r="R32" s="288"/>
      <c r="S32" s="256"/>
    </row>
    <row r="33" spans="1:19" ht="19.2" customHeight="1" x14ac:dyDescent="0.4">
      <c r="A33" s="282"/>
      <c r="B33" s="260"/>
      <c r="C33" s="261" t="s">
        <v>263</v>
      </c>
      <c r="D33" s="258"/>
      <c r="E33" s="257"/>
      <c r="F33" s="280"/>
      <c r="G33" s="256"/>
      <c r="H33" s="265" t="str">
        <f>C33</f>
        <v>처치및 수술료</v>
      </c>
      <c r="I33" s="266"/>
      <c r="J33" s="237">
        <f t="shared" si="1"/>
        <v>0</v>
      </c>
      <c r="K33" s="290">
        <f t="shared" si="1"/>
        <v>0</v>
      </c>
      <c r="L33" s="291">
        <f t="shared" si="1"/>
        <v>0</v>
      </c>
      <c r="M33" s="266"/>
      <c r="N33" s="286"/>
      <c r="O33" s="263">
        <f t="shared" si="3"/>
        <v>73.5</v>
      </c>
      <c r="P33" s="287">
        <f t="shared" si="2"/>
        <v>0</v>
      </c>
      <c r="Q33" s="256"/>
      <c r="R33" s="288"/>
      <c r="S33" s="256"/>
    </row>
    <row r="34" spans="1:19" x14ac:dyDescent="0.4">
      <c r="A34" s="282"/>
      <c r="B34" s="260"/>
      <c r="C34" s="261"/>
      <c r="D34" s="258"/>
      <c r="E34" s="257"/>
      <c r="F34" s="280"/>
      <c r="G34" s="256"/>
      <c r="H34" s="289"/>
      <c r="I34" s="283"/>
      <c r="J34" s="237">
        <f t="shared" si="1"/>
        <v>0</v>
      </c>
      <c r="K34" s="290">
        <f t="shared" si="1"/>
        <v>0</v>
      </c>
      <c r="L34" s="291">
        <f t="shared" si="1"/>
        <v>0</v>
      </c>
      <c r="M34" s="266"/>
      <c r="N34" s="286"/>
      <c r="O34" s="263">
        <f t="shared" si="3"/>
        <v>73.5</v>
      </c>
      <c r="P34" s="287">
        <f t="shared" si="2"/>
        <v>0</v>
      </c>
      <c r="Q34" s="256"/>
      <c r="R34" s="288"/>
      <c r="S34" s="256"/>
    </row>
    <row r="35" spans="1:19" x14ac:dyDescent="0.4">
      <c r="A35" s="282"/>
      <c r="B35" s="260"/>
      <c r="C35" s="261"/>
      <c r="D35" s="258"/>
      <c r="E35" s="257"/>
      <c r="F35" s="280"/>
      <c r="G35" s="256"/>
      <c r="H35" s="289"/>
      <c r="I35" s="283"/>
      <c r="J35" s="237">
        <f t="shared" si="1"/>
        <v>0</v>
      </c>
      <c r="K35" s="290">
        <f t="shared" si="1"/>
        <v>0</v>
      </c>
      <c r="L35" s="291">
        <f t="shared" si="1"/>
        <v>0</v>
      </c>
      <c r="M35" s="266"/>
      <c r="N35" s="286"/>
      <c r="O35" s="263">
        <f t="shared" si="3"/>
        <v>73.5</v>
      </c>
      <c r="P35" s="287">
        <f t="shared" si="2"/>
        <v>0</v>
      </c>
      <c r="Q35" s="256"/>
      <c r="R35" s="288"/>
      <c r="S35" s="256"/>
    </row>
    <row r="36" spans="1:19" x14ac:dyDescent="0.4">
      <c r="A36" s="282"/>
      <c r="B36" s="260"/>
      <c r="C36" s="261"/>
      <c r="D36" s="258"/>
      <c r="E36" s="257"/>
      <c r="F36" s="280"/>
      <c r="G36" s="256"/>
      <c r="H36" s="289"/>
      <c r="I36" s="283"/>
      <c r="J36" s="237">
        <f t="shared" si="1"/>
        <v>0</v>
      </c>
      <c r="K36" s="290">
        <f t="shared" si="1"/>
        <v>0</v>
      </c>
      <c r="L36" s="291">
        <f t="shared" si="1"/>
        <v>0</v>
      </c>
      <c r="M36" s="266"/>
      <c r="N36" s="286"/>
      <c r="O36" s="263">
        <f t="shared" si="3"/>
        <v>73.5</v>
      </c>
      <c r="P36" s="287">
        <f t="shared" si="2"/>
        <v>0</v>
      </c>
      <c r="Q36" s="256"/>
      <c r="R36" s="288"/>
      <c r="S36" s="256"/>
    </row>
    <row r="37" spans="1:19" x14ac:dyDescent="0.4">
      <c r="A37" s="282"/>
      <c r="B37" s="260"/>
      <c r="C37" s="261" t="s">
        <v>659</v>
      </c>
      <c r="D37" s="258"/>
      <c r="E37" s="257"/>
      <c r="F37" s="280"/>
      <c r="G37" s="256"/>
      <c r="H37" s="265" t="str">
        <f>C37</f>
        <v>검사료</v>
      </c>
      <c r="I37" s="266"/>
      <c r="J37" s="237">
        <f t="shared" si="1"/>
        <v>0</v>
      </c>
      <c r="K37" s="290">
        <f t="shared" si="1"/>
        <v>0</v>
      </c>
      <c r="L37" s="291">
        <f t="shared" si="1"/>
        <v>0</v>
      </c>
      <c r="M37" s="266"/>
      <c r="N37" s="286"/>
      <c r="O37" s="263">
        <f t="shared" si="3"/>
        <v>73.5</v>
      </c>
      <c r="P37" s="287">
        <f t="shared" si="2"/>
        <v>0</v>
      </c>
      <c r="Q37" s="256"/>
      <c r="R37" s="288"/>
      <c r="S37" s="256"/>
    </row>
    <row r="38" spans="1:19" x14ac:dyDescent="0.4">
      <c r="A38" s="282"/>
      <c r="B38" s="260"/>
      <c r="C38" s="261"/>
      <c r="D38" s="258"/>
      <c r="E38" s="257"/>
      <c r="F38" s="280"/>
      <c r="G38" s="256"/>
      <c r="H38" s="289"/>
      <c r="I38" s="283"/>
      <c r="J38" s="237">
        <f t="shared" si="1"/>
        <v>0</v>
      </c>
      <c r="K38" s="290">
        <f t="shared" si="1"/>
        <v>0</v>
      </c>
      <c r="L38" s="291">
        <f t="shared" si="1"/>
        <v>0</v>
      </c>
      <c r="M38" s="266"/>
      <c r="N38" s="286"/>
      <c r="O38" s="263">
        <f t="shared" si="3"/>
        <v>73.5</v>
      </c>
      <c r="P38" s="287">
        <f t="shared" si="2"/>
        <v>0</v>
      </c>
      <c r="Q38" s="256"/>
      <c r="R38" s="288"/>
      <c r="S38" s="256"/>
    </row>
    <row r="39" spans="1:19" x14ac:dyDescent="0.4">
      <c r="A39" s="282"/>
      <c r="B39" s="260"/>
      <c r="C39" s="261"/>
      <c r="D39" s="258"/>
      <c r="E39" s="257"/>
      <c r="F39" s="280"/>
      <c r="G39" s="256"/>
      <c r="H39" s="289"/>
      <c r="I39" s="283"/>
      <c r="J39" s="237">
        <f t="shared" si="1"/>
        <v>0</v>
      </c>
      <c r="K39" s="290">
        <f t="shared" si="1"/>
        <v>0</v>
      </c>
      <c r="L39" s="291">
        <f t="shared" si="1"/>
        <v>0</v>
      </c>
      <c r="M39" s="266"/>
      <c r="N39" s="286"/>
      <c r="O39" s="263">
        <f t="shared" si="3"/>
        <v>73.5</v>
      </c>
      <c r="P39" s="287">
        <f t="shared" si="2"/>
        <v>0</v>
      </c>
      <c r="Q39" s="256"/>
      <c r="R39" s="288"/>
      <c r="S39" s="256"/>
    </row>
    <row r="40" spans="1:19" x14ac:dyDescent="0.4">
      <c r="A40" s="282"/>
      <c r="B40" s="260"/>
      <c r="C40" s="261"/>
      <c r="D40" s="258"/>
      <c r="E40" s="257"/>
      <c r="F40" s="280"/>
      <c r="G40" s="256"/>
      <c r="H40" s="289"/>
      <c r="I40" s="283"/>
      <c r="J40" s="237">
        <f t="shared" si="1"/>
        <v>0</v>
      </c>
      <c r="K40" s="290">
        <f t="shared" si="1"/>
        <v>0</v>
      </c>
      <c r="L40" s="291">
        <f t="shared" si="1"/>
        <v>0</v>
      </c>
      <c r="M40" s="266"/>
      <c r="N40" s="286"/>
      <c r="O40" s="263">
        <f t="shared" si="3"/>
        <v>73.5</v>
      </c>
      <c r="P40" s="287">
        <f t="shared" si="2"/>
        <v>0</v>
      </c>
      <c r="Q40" s="256"/>
      <c r="R40" s="288"/>
      <c r="S40" s="256"/>
    </row>
    <row r="41" spans="1:19" x14ac:dyDescent="0.4">
      <c r="A41" s="256"/>
      <c r="B41" s="260"/>
      <c r="C41" s="261"/>
      <c r="D41" s="258"/>
      <c r="E41" s="257"/>
      <c r="F41" s="280"/>
      <c r="G41" s="256"/>
      <c r="H41" s="289"/>
      <c r="I41" s="283"/>
      <c r="J41" s="237">
        <f t="shared" si="1"/>
        <v>0</v>
      </c>
      <c r="K41" s="290">
        <f t="shared" si="1"/>
        <v>0</v>
      </c>
      <c r="L41" s="291">
        <f t="shared" si="1"/>
        <v>0</v>
      </c>
      <c r="M41" s="266"/>
      <c r="N41" s="286"/>
      <c r="O41" s="263">
        <f t="shared" si="3"/>
        <v>73.5</v>
      </c>
      <c r="P41" s="287">
        <f t="shared" si="2"/>
        <v>0</v>
      </c>
      <c r="Q41" s="256"/>
      <c r="R41" s="288"/>
      <c r="S41" s="256"/>
    </row>
    <row r="42" spans="1:19" x14ac:dyDescent="0.4">
      <c r="A42" s="256"/>
      <c r="B42" s="264"/>
      <c r="C42" s="261"/>
      <c r="D42" s="263"/>
      <c r="E42" s="257"/>
      <c r="F42" s="280"/>
      <c r="G42" s="256"/>
      <c r="H42" s="289"/>
      <c r="I42" s="283"/>
      <c r="J42" s="237">
        <f t="shared" si="1"/>
        <v>0</v>
      </c>
      <c r="K42" s="290">
        <f t="shared" si="1"/>
        <v>0</v>
      </c>
      <c r="L42" s="291">
        <f t="shared" si="1"/>
        <v>0</v>
      </c>
      <c r="M42" s="266"/>
      <c r="N42" s="286"/>
      <c r="O42" s="263">
        <f t="shared" si="3"/>
        <v>73.5</v>
      </c>
      <c r="P42" s="287">
        <f t="shared" si="2"/>
        <v>0</v>
      </c>
      <c r="Q42" s="256"/>
      <c r="R42" s="288"/>
      <c r="S42" s="256"/>
    </row>
    <row r="43" spans="1:19" x14ac:dyDescent="0.4">
      <c r="A43" s="256"/>
      <c r="B43" s="260"/>
      <c r="C43" s="261"/>
      <c r="D43" s="258"/>
      <c r="E43" s="257"/>
      <c r="F43" s="280"/>
      <c r="G43" s="256"/>
      <c r="H43" s="289"/>
      <c r="I43" s="283"/>
      <c r="J43" s="237">
        <f t="shared" si="1"/>
        <v>0</v>
      </c>
      <c r="K43" s="290">
        <f t="shared" si="1"/>
        <v>0</v>
      </c>
      <c r="L43" s="291">
        <f t="shared" si="1"/>
        <v>0</v>
      </c>
      <c r="M43" s="266"/>
      <c r="N43" s="286"/>
      <c r="O43" s="263">
        <f t="shared" si="3"/>
        <v>73.5</v>
      </c>
      <c r="P43" s="287">
        <f t="shared" si="2"/>
        <v>0</v>
      </c>
      <c r="Q43" s="256"/>
      <c r="R43" s="288"/>
      <c r="S43" s="256"/>
    </row>
    <row r="44" spans="1:19" x14ac:dyDescent="0.4">
      <c r="A44" s="256"/>
      <c r="B44" s="260"/>
      <c r="C44" s="261"/>
      <c r="D44" s="258"/>
      <c r="E44" s="257"/>
      <c r="F44" s="280"/>
      <c r="G44" s="256"/>
      <c r="H44" s="289"/>
      <c r="I44" s="283"/>
      <c r="J44" s="237">
        <f t="shared" si="1"/>
        <v>0</v>
      </c>
      <c r="K44" s="290">
        <f t="shared" si="1"/>
        <v>0</v>
      </c>
      <c r="L44" s="291">
        <f t="shared" si="1"/>
        <v>0</v>
      </c>
      <c r="M44" s="266"/>
      <c r="N44" s="286"/>
      <c r="O44" s="263">
        <f t="shared" si="3"/>
        <v>73.5</v>
      </c>
      <c r="P44" s="287">
        <f t="shared" si="2"/>
        <v>0</v>
      </c>
      <c r="Q44" s="256"/>
      <c r="R44" s="288"/>
      <c r="S44" s="256"/>
    </row>
    <row r="45" spans="1:19" x14ac:dyDescent="0.4">
      <c r="A45" s="256"/>
      <c r="B45" s="260"/>
      <c r="C45" s="261"/>
      <c r="D45" s="258"/>
      <c r="E45" s="257"/>
      <c r="F45" s="280"/>
      <c r="G45" s="256"/>
      <c r="H45" s="289"/>
      <c r="I45" s="283"/>
      <c r="J45" s="237">
        <f t="shared" si="1"/>
        <v>0</v>
      </c>
      <c r="K45" s="290">
        <f t="shared" si="1"/>
        <v>0</v>
      </c>
      <c r="L45" s="291">
        <f t="shared" si="1"/>
        <v>0</v>
      </c>
      <c r="M45" s="266"/>
      <c r="N45" s="286"/>
      <c r="O45" s="263">
        <f t="shared" si="3"/>
        <v>73.5</v>
      </c>
      <c r="P45" s="287">
        <f t="shared" si="2"/>
        <v>0</v>
      </c>
      <c r="Q45" s="256"/>
      <c r="R45" s="288"/>
      <c r="S45" s="256"/>
    </row>
    <row r="46" spans="1:19" ht="18" thickBot="1" x14ac:dyDescent="0.45">
      <c r="A46" s="256"/>
      <c r="B46" s="260"/>
      <c r="C46" s="246"/>
      <c r="D46" s="293"/>
      <c r="E46" s="270"/>
      <c r="F46" s="307"/>
      <c r="G46" s="256"/>
      <c r="H46" s="297"/>
      <c r="I46" s="308"/>
      <c r="J46" s="309">
        <f t="shared" si="1"/>
        <v>0</v>
      </c>
      <c r="K46" s="299">
        <f t="shared" si="1"/>
        <v>0</v>
      </c>
      <c r="L46" s="300">
        <f t="shared" si="1"/>
        <v>0</v>
      </c>
      <c r="M46" s="273"/>
      <c r="N46" s="301"/>
      <c r="O46" s="263">
        <f t="shared" si="3"/>
        <v>73.5</v>
      </c>
      <c r="P46" s="302">
        <f t="shared" si="2"/>
        <v>0</v>
      </c>
      <c r="Q46" s="256"/>
      <c r="R46" s="288"/>
      <c r="S46" s="256"/>
    </row>
    <row r="47" spans="1:19" x14ac:dyDescent="0.4">
      <c r="Q47" s="256"/>
      <c r="R47" s="256"/>
      <c r="S47" s="256"/>
    </row>
    <row r="48" spans="1:19" x14ac:dyDescent="0.4">
      <c r="Q48" s="256"/>
      <c r="R48" s="256"/>
      <c r="S48" s="256"/>
    </row>
    <row r="49" spans="17:19" x14ac:dyDescent="0.4">
      <c r="Q49" s="256"/>
      <c r="R49" s="256"/>
      <c r="S49" s="256"/>
    </row>
    <row r="50" spans="17:19" x14ac:dyDescent="0.4">
      <c r="Q50" s="256"/>
      <c r="R50" s="256"/>
      <c r="S50" s="256"/>
    </row>
    <row r="51" spans="17:19" x14ac:dyDescent="0.4">
      <c r="Q51" s="256"/>
      <c r="R51" s="256"/>
      <c r="S51" s="256"/>
    </row>
    <row r="52" spans="17:19" x14ac:dyDescent="0.4">
      <c r="Q52" s="256"/>
      <c r="R52" s="256"/>
      <c r="S52" s="256"/>
    </row>
    <row r="53" spans="17:19" x14ac:dyDescent="0.4">
      <c r="Q53" s="256"/>
      <c r="R53" s="256"/>
      <c r="S53" s="256"/>
    </row>
    <row r="54" spans="17:19" x14ac:dyDescent="0.4">
      <c r="Q54" s="256"/>
      <c r="R54" s="256"/>
      <c r="S54" s="256"/>
    </row>
    <row r="55" spans="17:19" x14ac:dyDescent="0.4">
      <c r="Q55" s="256"/>
      <c r="R55" s="256"/>
      <c r="S55" s="256"/>
    </row>
    <row r="56" spans="17:19" x14ac:dyDescent="0.4">
      <c r="Q56" s="256"/>
      <c r="R56" s="256"/>
      <c r="S56" s="256"/>
    </row>
    <row r="57" spans="17:19" x14ac:dyDescent="0.4">
      <c r="Q57" s="256"/>
      <c r="R57" s="256"/>
      <c r="S57" s="256"/>
    </row>
    <row r="58" spans="17:19" x14ac:dyDescent="0.4">
      <c r="Q58" s="256"/>
      <c r="R58" s="256"/>
      <c r="S58" s="256"/>
    </row>
    <row r="59" spans="17:19" x14ac:dyDescent="0.4">
      <c r="Q59" s="256"/>
      <c r="R59" s="256"/>
      <c r="S59" s="256"/>
    </row>
    <row r="60" spans="17:19" x14ac:dyDescent="0.4">
      <c r="Q60" s="256"/>
      <c r="R60" s="256"/>
      <c r="S60" s="256"/>
    </row>
    <row r="61" spans="17:19" x14ac:dyDescent="0.4">
      <c r="Q61" s="256"/>
      <c r="R61" s="256"/>
      <c r="S61" s="256"/>
    </row>
    <row r="62" spans="17:19" x14ac:dyDescent="0.4">
      <c r="Q62" s="256"/>
      <c r="R62" s="256"/>
      <c r="S62" s="256"/>
    </row>
    <row r="63" spans="17:19" x14ac:dyDescent="0.4">
      <c r="Q63" s="256"/>
      <c r="R63" s="256"/>
      <c r="S63" s="256"/>
    </row>
    <row r="64" spans="17:19" x14ac:dyDescent="0.4">
      <c r="Q64" s="256"/>
      <c r="R64" s="256"/>
      <c r="S64" s="256"/>
    </row>
  </sheetData>
  <mergeCells count="4">
    <mergeCell ref="A9:E9"/>
    <mergeCell ref="G9:L9"/>
    <mergeCell ref="C16:F16"/>
    <mergeCell ref="H16:L1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22</vt:i4>
      </vt:variant>
    </vt:vector>
  </HeadingPairs>
  <TitlesOfParts>
    <vt:vector size="22" baseType="lpstr">
      <vt:lpstr>1번</vt:lpstr>
      <vt:lpstr>1-1번</vt:lpstr>
      <vt:lpstr>2번</vt:lpstr>
      <vt:lpstr>2-1번</vt:lpstr>
      <vt:lpstr>3번</vt:lpstr>
      <vt:lpstr>3-1번</vt:lpstr>
      <vt:lpstr>4번</vt:lpstr>
      <vt:lpstr>4-1번</vt:lpstr>
      <vt:lpstr>5번</vt:lpstr>
      <vt:lpstr>5-1번</vt:lpstr>
      <vt:lpstr>6번</vt:lpstr>
      <vt:lpstr>6-1번</vt:lpstr>
      <vt:lpstr>7번</vt:lpstr>
      <vt:lpstr>7-1번</vt:lpstr>
      <vt:lpstr>8번</vt:lpstr>
      <vt:lpstr>8-1번</vt:lpstr>
      <vt:lpstr>9번</vt:lpstr>
      <vt:lpstr>9-1번</vt:lpstr>
      <vt:lpstr>10번</vt:lpstr>
      <vt:lpstr>10-1번</vt:lpstr>
      <vt:lpstr>명세서양식</vt:lpstr>
      <vt:lpstr>문제풀이양식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2009-11-16T05:43:26Z</cp:lastPrinted>
  <dcterms:created xsi:type="dcterms:W3CDTF">2009-04-06T02:35:01Z</dcterms:created>
  <dcterms:modified xsi:type="dcterms:W3CDTF">2018-03-30T05:52:06Z</dcterms:modified>
</cp:coreProperties>
</file>