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4664" windowHeight="8592" firstSheet="1" activeTab="7"/>
  </bookViews>
  <sheets>
    <sheet name="1번" sheetId="1" r:id="rId1"/>
    <sheet name="2번" sheetId="2" r:id="rId2"/>
    <sheet name="3번" sheetId="3" r:id="rId3"/>
    <sheet name="4번" sheetId="4" r:id="rId4"/>
    <sheet name="5번" sheetId="5" r:id="rId5"/>
    <sheet name="6번" sheetId="6" r:id="rId6"/>
    <sheet name="7번" sheetId="7" r:id="rId7"/>
    <sheet name="Sheet1" sheetId="18" r:id="rId8"/>
  </sheets>
  <calcPr calcId="144525"/>
</workbook>
</file>

<file path=xl/calcChain.xml><?xml version="1.0" encoding="utf-8"?>
<calcChain xmlns="http://schemas.openxmlformats.org/spreadsheetml/2006/main">
  <c r="L46" i="18" l="1"/>
  <c r="K46" i="18"/>
  <c r="P46" i="18" s="1"/>
  <c r="J46" i="18"/>
  <c r="L45" i="18"/>
  <c r="K45" i="18"/>
  <c r="P45" i="18" s="1"/>
  <c r="J45" i="18"/>
  <c r="L44" i="18"/>
  <c r="K44" i="18"/>
  <c r="P44" i="18" s="1"/>
  <c r="J44" i="18"/>
  <c r="L43" i="18"/>
  <c r="K43" i="18"/>
  <c r="P43" i="18" s="1"/>
  <c r="J43" i="18"/>
  <c r="L42" i="18"/>
  <c r="K42" i="18"/>
  <c r="P42" i="18" s="1"/>
  <c r="J42" i="18"/>
  <c r="L41" i="18"/>
  <c r="K41" i="18"/>
  <c r="P41" i="18" s="1"/>
  <c r="J41" i="18"/>
  <c r="L40" i="18"/>
  <c r="K40" i="18"/>
  <c r="P40" i="18" s="1"/>
  <c r="J40" i="18"/>
  <c r="L39" i="18"/>
  <c r="K39" i="18"/>
  <c r="P39" i="18" s="1"/>
  <c r="J39" i="18"/>
  <c r="L38" i="18"/>
  <c r="K38" i="18"/>
  <c r="P38" i="18" s="1"/>
  <c r="J38" i="18"/>
  <c r="L37" i="18"/>
  <c r="K37" i="18"/>
  <c r="P37" i="18" s="1"/>
  <c r="J37" i="18"/>
  <c r="H37" i="18"/>
  <c r="L36" i="18"/>
  <c r="K36" i="18"/>
  <c r="P36" i="18" s="1"/>
  <c r="J36" i="18"/>
  <c r="L35" i="18"/>
  <c r="K35" i="18"/>
  <c r="P35" i="18" s="1"/>
  <c r="J35" i="18"/>
  <c r="L34" i="18"/>
  <c r="K34" i="18"/>
  <c r="P34" i="18" s="1"/>
  <c r="J34" i="18"/>
  <c r="L33" i="18"/>
  <c r="K33" i="18"/>
  <c r="P33" i="18" s="1"/>
  <c r="J33" i="18"/>
  <c r="H33" i="18"/>
  <c r="L32" i="18"/>
  <c r="K32" i="18"/>
  <c r="P32" i="18" s="1"/>
  <c r="J32" i="18"/>
  <c r="L31" i="18"/>
  <c r="K31" i="18"/>
  <c r="P31" i="18" s="1"/>
  <c r="J31" i="18"/>
  <c r="L30" i="18"/>
  <c r="K30" i="18"/>
  <c r="P30" i="18" s="1"/>
  <c r="J30" i="18"/>
  <c r="L29" i="18"/>
  <c r="K29" i="18"/>
  <c r="P29" i="18" s="1"/>
  <c r="J29" i="18"/>
  <c r="H29" i="18"/>
  <c r="L28" i="18"/>
  <c r="K28" i="18"/>
  <c r="P28" i="18" s="1"/>
  <c r="J28" i="18"/>
  <c r="L27" i="18"/>
  <c r="K27" i="18"/>
  <c r="P27" i="18" s="1"/>
  <c r="J27" i="18"/>
  <c r="L26" i="18"/>
  <c r="K26" i="18"/>
  <c r="P26" i="18" s="1"/>
  <c r="J26" i="18"/>
  <c r="L25" i="18"/>
  <c r="K25" i="18"/>
  <c r="P25" i="18" s="1"/>
  <c r="J25" i="18"/>
  <c r="L24" i="18"/>
  <c r="K24" i="18"/>
  <c r="P24" i="18" s="1"/>
  <c r="J24" i="18"/>
  <c r="L23" i="18"/>
  <c r="K23" i="18"/>
  <c r="P23" i="18" s="1"/>
  <c r="J23" i="18"/>
  <c r="L22" i="18"/>
  <c r="K22" i="18"/>
  <c r="P22" i="18" s="1"/>
  <c r="J22" i="18"/>
  <c r="L21" i="18"/>
  <c r="K21" i="18"/>
  <c r="P21" i="18" s="1"/>
  <c r="J21" i="18"/>
  <c r="L20" i="18"/>
  <c r="K20" i="18"/>
  <c r="P20" i="18" s="1"/>
  <c r="J20" i="18"/>
  <c r="H20" i="18"/>
  <c r="L19" i="18"/>
  <c r="K19" i="18"/>
  <c r="P19" i="18" s="1"/>
  <c r="J19" i="18"/>
  <c r="L18" i="18"/>
  <c r="K18" i="18"/>
  <c r="P18" i="18" s="1"/>
  <c r="J18" i="18"/>
  <c r="H18" i="18"/>
  <c r="J14" i="18"/>
  <c r="I14" i="18"/>
  <c r="J13" i="18"/>
  <c r="I13" i="18"/>
  <c r="J12" i="18"/>
  <c r="I12" i="18"/>
  <c r="L11" i="18"/>
  <c r="J11" i="18"/>
  <c r="I11" i="18"/>
  <c r="H11" i="18"/>
  <c r="G11" i="18"/>
  <c r="J10" i="18"/>
  <c r="I10" i="18"/>
  <c r="H10" i="18"/>
  <c r="G10" i="18"/>
  <c r="L46" i="7"/>
  <c r="K46" i="7"/>
  <c r="P46" i="7" s="1"/>
  <c r="J46" i="7"/>
  <c r="L45" i="7"/>
  <c r="K45" i="7"/>
  <c r="P45" i="7" s="1"/>
  <c r="J45" i="7"/>
  <c r="L44" i="7"/>
  <c r="K44" i="7"/>
  <c r="P44" i="7" s="1"/>
  <c r="J44" i="7"/>
  <c r="L43" i="7"/>
  <c r="K43" i="7"/>
  <c r="P43" i="7" s="1"/>
  <c r="J43" i="7"/>
  <c r="L42" i="7"/>
  <c r="K42" i="7"/>
  <c r="P42" i="7" s="1"/>
  <c r="J42" i="7"/>
  <c r="L41" i="7"/>
  <c r="K41" i="7"/>
  <c r="P41" i="7" s="1"/>
  <c r="J41" i="7"/>
  <c r="L40" i="7"/>
  <c r="K40" i="7"/>
  <c r="P40" i="7" s="1"/>
  <c r="J40" i="7"/>
  <c r="L39" i="7"/>
  <c r="K39" i="7"/>
  <c r="P39" i="7" s="1"/>
  <c r="J39" i="7"/>
  <c r="L38" i="7"/>
  <c r="K38" i="7"/>
  <c r="P38" i="7" s="1"/>
  <c r="J38" i="7"/>
  <c r="L37" i="7"/>
  <c r="K37" i="7"/>
  <c r="P37" i="7" s="1"/>
  <c r="J37" i="7"/>
  <c r="H37" i="7"/>
  <c r="L36" i="7"/>
  <c r="K36" i="7"/>
  <c r="P36" i="7" s="1"/>
  <c r="J36" i="7"/>
  <c r="L35" i="7"/>
  <c r="K35" i="7"/>
  <c r="P35" i="7" s="1"/>
  <c r="J35" i="7"/>
  <c r="L34" i="7"/>
  <c r="K34" i="7"/>
  <c r="P34" i="7" s="1"/>
  <c r="J34" i="7"/>
  <c r="L33" i="7"/>
  <c r="K33" i="7"/>
  <c r="P33" i="7" s="1"/>
  <c r="J33" i="7"/>
  <c r="H33" i="7"/>
  <c r="P32" i="7"/>
  <c r="L32" i="7"/>
  <c r="K32" i="7"/>
  <c r="J32" i="7"/>
  <c r="P31" i="7"/>
  <c r="L31" i="7"/>
  <c r="K31" i="7"/>
  <c r="J31" i="7"/>
  <c r="P30" i="7"/>
  <c r="L30" i="7"/>
  <c r="K30" i="7"/>
  <c r="J30" i="7"/>
  <c r="P29" i="7"/>
  <c r="L29" i="7"/>
  <c r="K29" i="7"/>
  <c r="J29" i="7"/>
  <c r="H29" i="7"/>
  <c r="L28" i="7"/>
  <c r="K28" i="7"/>
  <c r="P28" i="7" s="1"/>
  <c r="J28" i="7"/>
  <c r="L27" i="7"/>
  <c r="P27" i="7" s="1"/>
  <c r="K27" i="7"/>
  <c r="J27" i="7"/>
  <c r="L26" i="7"/>
  <c r="P26" i="7" s="1"/>
  <c r="K26" i="7"/>
  <c r="J26" i="7"/>
  <c r="L25" i="7"/>
  <c r="P25" i="7" s="1"/>
  <c r="K25" i="7"/>
  <c r="J25" i="7"/>
  <c r="L24" i="7"/>
  <c r="P24" i="7" s="1"/>
  <c r="K24" i="7"/>
  <c r="J24" i="7"/>
  <c r="L23" i="7"/>
  <c r="P23" i="7" s="1"/>
  <c r="K23" i="7"/>
  <c r="J23" i="7"/>
  <c r="L22" i="7"/>
  <c r="P22" i="7" s="1"/>
  <c r="K22" i="7"/>
  <c r="J22" i="7"/>
  <c r="L21" i="7"/>
  <c r="P21" i="7" s="1"/>
  <c r="K21" i="7"/>
  <c r="J21" i="7"/>
  <c r="L20" i="7"/>
  <c r="P20" i="7" s="1"/>
  <c r="K20" i="7"/>
  <c r="J20" i="7"/>
  <c r="H20" i="7"/>
  <c r="L19" i="7"/>
  <c r="K19" i="7"/>
  <c r="P19" i="7" s="1"/>
  <c r="J19" i="7"/>
  <c r="L18" i="7"/>
  <c r="K18" i="7"/>
  <c r="P18" i="7" s="1"/>
  <c r="J18" i="7"/>
  <c r="H18" i="7"/>
  <c r="J14" i="7"/>
  <c r="I14" i="7"/>
  <c r="J13" i="7"/>
  <c r="I13" i="7"/>
  <c r="J12" i="7"/>
  <c r="I12" i="7"/>
  <c r="L11" i="7"/>
  <c r="J11" i="7"/>
  <c r="I11" i="7"/>
  <c r="H11" i="7"/>
  <c r="G11" i="7"/>
  <c r="J10" i="7"/>
  <c r="I10" i="7"/>
  <c r="H10" i="7"/>
  <c r="G10" i="7"/>
  <c r="P46" i="6"/>
  <c r="P45" i="6"/>
  <c r="P44" i="6"/>
  <c r="P43" i="6"/>
  <c r="P42" i="6"/>
  <c r="P41" i="6"/>
  <c r="P40" i="6"/>
  <c r="P39" i="6"/>
  <c r="P19" i="6"/>
  <c r="L46" i="6" l="1"/>
  <c r="K46" i="6"/>
  <c r="L45" i="6"/>
  <c r="K45" i="6"/>
  <c r="L44" i="6"/>
  <c r="K44" i="6"/>
  <c r="L43" i="6"/>
  <c r="K43" i="6"/>
  <c r="L42" i="6"/>
  <c r="K42" i="6"/>
  <c r="L41" i="6"/>
  <c r="K41" i="6"/>
  <c r="L40" i="6"/>
  <c r="K40" i="6"/>
  <c r="L39" i="6"/>
  <c r="K39" i="6"/>
  <c r="L38" i="6"/>
  <c r="K38" i="6"/>
  <c r="P38" i="6" s="1"/>
  <c r="L37" i="6"/>
  <c r="K37" i="6"/>
  <c r="P37" i="6" s="1"/>
  <c r="L36" i="6"/>
  <c r="K36" i="6"/>
  <c r="P36" i="6" s="1"/>
  <c r="L35" i="6"/>
  <c r="K35" i="6"/>
  <c r="P35" i="6" s="1"/>
  <c r="L34" i="6"/>
  <c r="K34" i="6"/>
  <c r="P34" i="6" s="1"/>
  <c r="L33" i="6"/>
  <c r="K33" i="6"/>
  <c r="P33" i="6" s="1"/>
  <c r="L32" i="6"/>
  <c r="K32" i="6"/>
  <c r="P32" i="6" s="1"/>
  <c r="L31" i="6"/>
  <c r="K31" i="6"/>
  <c r="P31" i="6" s="1"/>
  <c r="L30" i="6"/>
  <c r="K30" i="6"/>
  <c r="P30" i="6" s="1"/>
  <c r="L29" i="6"/>
  <c r="K29" i="6"/>
  <c r="P29" i="6" s="1"/>
  <c r="L28" i="6"/>
  <c r="K28" i="6"/>
  <c r="P28" i="6" s="1"/>
  <c r="L27" i="6"/>
  <c r="K27" i="6"/>
  <c r="P27" i="6" s="1"/>
  <c r="L26" i="6"/>
  <c r="K26" i="6"/>
  <c r="P26" i="6" s="1"/>
  <c r="L25" i="6"/>
  <c r="K25" i="6"/>
  <c r="P25" i="6" s="1"/>
  <c r="L24" i="6"/>
  <c r="K24" i="6"/>
  <c r="P24" i="6" s="1"/>
  <c r="L23" i="6"/>
  <c r="K23" i="6"/>
  <c r="P23" i="6" s="1"/>
  <c r="L22" i="6"/>
  <c r="K22" i="6"/>
  <c r="P22" i="6" s="1"/>
  <c r="L21" i="6"/>
  <c r="K21" i="6"/>
  <c r="P21" i="6" s="1"/>
  <c r="L20" i="6"/>
  <c r="K20" i="6"/>
  <c r="P20" i="6" s="1"/>
  <c r="L19" i="6"/>
  <c r="K19" i="6"/>
  <c r="L18" i="6"/>
  <c r="K18" i="6"/>
  <c r="P18" i="6" s="1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H37" i="6"/>
  <c r="H33" i="6"/>
  <c r="H29" i="6"/>
  <c r="H20" i="6"/>
  <c r="H18" i="6"/>
  <c r="L11" i="6"/>
  <c r="J14" i="6"/>
  <c r="I14" i="6"/>
  <c r="J13" i="6"/>
  <c r="I13" i="6"/>
  <c r="J12" i="6"/>
  <c r="I12" i="6"/>
  <c r="J11" i="6"/>
  <c r="I11" i="6"/>
  <c r="H11" i="6"/>
  <c r="G11" i="6"/>
  <c r="G10" i="6"/>
  <c r="H10" i="6"/>
  <c r="I10" i="6"/>
  <c r="J10" i="6"/>
  <c r="V34" i="2" l="1"/>
  <c r="U41" i="2"/>
  <c r="U40" i="2"/>
  <c r="U39" i="2"/>
  <c r="U38" i="2"/>
  <c r="U37" i="2"/>
  <c r="T37" i="2"/>
  <c r="U34" i="2"/>
  <c r="U33" i="2"/>
  <c r="U32" i="2"/>
  <c r="U31" i="2"/>
  <c r="U30" i="2"/>
  <c r="U29" i="2"/>
  <c r="U28" i="2"/>
  <c r="U27" i="2"/>
  <c r="T17" i="2"/>
  <c r="S34" i="2"/>
  <c r="U42" i="1"/>
  <c r="U41" i="1"/>
  <c r="U40" i="1"/>
  <c r="U39" i="1"/>
  <c r="U38" i="1"/>
  <c r="T38" i="1"/>
  <c r="T31" i="1"/>
  <c r="V37" i="1"/>
  <c r="U37" i="1"/>
  <c r="U36" i="1"/>
  <c r="U35" i="1"/>
  <c r="U34" i="1"/>
  <c r="U32" i="1"/>
  <c r="U30" i="1"/>
  <c r="T18" i="1"/>
  <c r="T17" i="1"/>
  <c r="R22" i="4"/>
  <c r="R23" i="4" s="1"/>
  <c r="R24" i="4" s="1"/>
  <c r="G22" i="4"/>
  <c r="G23" i="4"/>
  <c r="R21" i="3"/>
  <c r="R25" i="2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S30" i="5" l="1"/>
  <c r="J19" i="5"/>
  <c r="R19" i="5"/>
  <c r="S19" i="5" s="1"/>
  <c r="J27" i="5"/>
  <c r="K12" i="5"/>
  <c r="J9" i="5"/>
  <c r="J19" i="4"/>
  <c r="J18" i="4"/>
  <c r="J9" i="4"/>
  <c r="N33" i="5"/>
  <c r="M33" i="5"/>
  <c r="G33" i="5"/>
  <c r="N29" i="5"/>
  <c r="M29" i="5"/>
  <c r="N28" i="5"/>
  <c r="M28" i="5"/>
  <c r="J26" i="5"/>
  <c r="J25" i="5"/>
  <c r="J24" i="5"/>
  <c r="J23" i="5"/>
  <c r="J22" i="5"/>
  <c r="J21" i="5"/>
  <c r="J20" i="5"/>
  <c r="G19" i="5"/>
  <c r="R18" i="5"/>
  <c r="S18" i="5" s="1"/>
  <c r="N17" i="5"/>
  <c r="M17" i="5"/>
  <c r="S17" i="5" s="1"/>
  <c r="G17" i="5"/>
  <c r="J16" i="5"/>
  <c r="G16" i="5"/>
  <c r="O10" i="5"/>
  <c r="I10" i="5"/>
  <c r="H10" i="5"/>
  <c r="O9" i="5"/>
  <c r="K9" i="5"/>
  <c r="I9" i="5"/>
  <c r="H9" i="5"/>
  <c r="N24" i="4"/>
  <c r="M24" i="4"/>
  <c r="G24" i="4"/>
  <c r="N22" i="4"/>
  <c r="M22" i="4"/>
  <c r="J22" i="4"/>
  <c r="R21" i="4"/>
  <c r="S21" i="4" s="1"/>
  <c r="J21" i="4"/>
  <c r="S20" i="4"/>
  <c r="J20" i="4"/>
  <c r="G19" i="4"/>
  <c r="R18" i="4"/>
  <c r="R19" i="4" s="1"/>
  <c r="S19" i="4" s="1"/>
  <c r="N17" i="4"/>
  <c r="M17" i="4"/>
  <c r="S17" i="4" s="1"/>
  <c r="G17" i="4"/>
  <c r="J16" i="4"/>
  <c r="G16" i="4"/>
  <c r="O10" i="4"/>
  <c r="I10" i="4"/>
  <c r="H10" i="4"/>
  <c r="O9" i="4"/>
  <c r="K9" i="4"/>
  <c r="I9" i="4"/>
  <c r="H9" i="4"/>
  <c r="G24" i="3"/>
  <c r="N20" i="3"/>
  <c r="M20" i="3"/>
  <c r="J20" i="3"/>
  <c r="G19" i="3"/>
  <c r="R18" i="3"/>
  <c r="S18" i="3" s="1"/>
  <c r="N17" i="3"/>
  <c r="M17" i="3"/>
  <c r="S17" i="3" s="1"/>
  <c r="G17" i="3"/>
  <c r="J16" i="3"/>
  <c r="G16" i="3"/>
  <c r="K11" i="3"/>
  <c r="O10" i="3"/>
  <c r="I10" i="3"/>
  <c r="H10" i="3"/>
  <c r="O9" i="3"/>
  <c r="K9" i="3"/>
  <c r="J9" i="3"/>
  <c r="I9" i="3"/>
  <c r="H9" i="3"/>
  <c r="N25" i="2"/>
  <c r="M25" i="2"/>
  <c r="J25" i="2"/>
  <c r="J18" i="2"/>
  <c r="R18" i="2"/>
  <c r="R19" i="2" s="1"/>
  <c r="R20" i="2" s="1"/>
  <c r="R21" i="2" s="1"/>
  <c r="R22" i="2" s="1"/>
  <c r="R23" i="2" s="1"/>
  <c r="R24" i="2" s="1"/>
  <c r="N34" i="2"/>
  <c r="M34" i="2"/>
  <c r="N33" i="2"/>
  <c r="M33" i="2"/>
  <c r="N32" i="2"/>
  <c r="M32" i="2"/>
  <c r="N31" i="2"/>
  <c r="M31" i="2"/>
  <c r="J36" i="2"/>
  <c r="J35" i="2"/>
  <c r="N28" i="2"/>
  <c r="M28" i="2"/>
  <c r="J28" i="2"/>
  <c r="J27" i="2"/>
  <c r="R20" i="5" l="1"/>
  <c r="S18" i="4"/>
  <c r="S24" i="4"/>
  <c r="S33" i="2"/>
  <c r="S32" i="2"/>
  <c r="N37" i="1"/>
  <c r="M37" i="1"/>
  <c r="S37" i="1" s="1"/>
  <c r="N36" i="1"/>
  <c r="M36" i="1"/>
  <c r="N35" i="1"/>
  <c r="M35" i="1"/>
  <c r="S35" i="1" s="1"/>
  <c r="J35" i="1"/>
  <c r="N34" i="1"/>
  <c r="M34" i="1"/>
  <c r="G34" i="1"/>
  <c r="S33" i="1"/>
  <c r="N32" i="1"/>
  <c r="S32" i="1" s="1"/>
  <c r="G32" i="1"/>
  <c r="N31" i="1"/>
  <c r="S31" i="1" s="1"/>
  <c r="N30" i="1"/>
  <c r="M30" i="1"/>
  <c r="S30" i="1" s="1"/>
  <c r="G30" i="1"/>
  <c r="S29" i="1"/>
  <c r="J29" i="1"/>
  <c r="S28" i="1"/>
  <c r="J28" i="1"/>
  <c r="S27" i="1"/>
  <c r="J27" i="1"/>
  <c r="S26" i="1"/>
  <c r="J26" i="1"/>
  <c r="S25" i="1"/>
  <c r="J25" i="1"/>
  <c r="S24" i="1"/>
  <c r="J24" i="1"/>
  <c r="S23" i="1"/>
  <c r="J23" i="1"/>
  <c r="S22" i="1"/>
  <c r="J22" i="1"/>
  <c r="S21" i="1"/>
  <c r="J21" i="1"/>
  <c r="S20" i="1"/>
  <c r="J20" i="1"/>
  <c r="S19" i="1"/>
  <c r="J19" i="1"/>
  <c r="G19" i="1"/>
  <c r="N18" i="1"/>
  <c r="M18" i="1"/>
  <c r="N17" i="1"/>
  <c r="S17" i="1" s="1"/>
  <c r="G17" i="1"/>
  <c r="J16" i="1"/>
  <c r="G16" i="1"/>
  <c r="K11" i="1"/>
  <c r="O10" i="1"/>
  <c r="K10" i="1"/>
  <c r="I10" i="1"/>
  <c r="H10" i="1"/>
  <c r="O9" i="1"/>
  <c r="K9" i="1"/>
  <c r="J9" i="1"/>
  <c r="I9" i="1"/>
  <c r="H9" i="1"/>
  <c r="S36" i="2"/>
  <c r="S31" i="2"/>
  <c r="S28" i="2"/>
  <c r="S24" i="2"/>
  <c r="S23" i="2"/>
  <c r="S22" i="2"/>
  <c r="S21" i="2"/>
  <c r="S20" i="2"/>
  <c r="S19" i="2"/>
  <c r="S18" i="2"/>
  <c r="R21" i="5" l="1"/>
  <c r="S20" i="5"/>
  <c r="S36" i="1"/>
  <c r="S18" i="1"/>
  <c r="S34" i="1"/>
  <c r="S19" i="3"/>
  <c r="J24" i="2"/>
  <c r="J23" i="2"/>
  <c r="J22" i="2"/>
  <c r="J21" i="2"/>
  <c r="J20" i="2"/>
  <c r="J19" i="2"/>
  <c r="N30" i="2"/>
  <c r="M30" i="2"/>
  <c r="N29" i="2"/>
  <c r="M29" i="2"/>
  <c r="N27" i="2"/>
  <c r="M27" i="2"/>
  <c r="S27" i="2" s="1"/>
  <c r="S26" i="2"/>
  <c r="N17" i="2"/>
  <c r="M17" i="2"/>
  <c r="J16" i="2"/>
  <c r="G16" i="2"/>
  <c r="K11" i="2"/>
  <c r="K9" i="2"/>
  <c r="G27" i="2"/>
  <c r="G19" i="2"/>
  <c r="G17" i="2"/>
  <c r="O10" i="2"/>
  <c r="I10" i="2"/>
  <c r="H10" i="2"/>
  <c r="O9" i="2"/>
  <c r="J9" i="2"/>
  <c r="I9" i="2"/>
  <c r="H9" i="2"/>
  <c r="S21" i="5" l="1"/>
  <c r="R22" i="5"/>
  <c r="S29" i="2"/>
  <c r="S17" i="2"/>
  <c r="S30" i="2"/>
  <c r="S25" i="2"/>
  <c r="R23" i="5" l="1"/>
  <c r="S22" i="5"/>
  <c r="R24" i="5" l="1"/>
  <c r="S23" i="5"/>
  <c r="S22" i="4"/>
  <c r="S24" i="5" l="1"/>
  <c r="R25" i="5"/>
  <c r="R26" i="5" l="1"/>
  <c r="S25" i="5"/>
  <c r="R27" i="5" l="1"/>
  <c r="R28" i="5" s="1"/>
  <c r="S26" i="5"/>
  <c r="S23" i="4"/>
  <c r="R29" i="5" l="1"/>
  <c r="S29" i="5" s="1"/>
  <c r="S28" i="5"/>
  <c r="S31" i="5"/>
  <c r="S21" i="3" l="1"/>
  <c r="S22" i="3" l="1"/>
</calcChain>
</file>

<file path=xl/sharedStrings.xml><?xml version="1.0" encoding="utf-8"?>
<sst xmlns="http://schemas.openxmlformats.org/spreadsheetml/2006/main" count="604" uniqueCount="236">
  <si>
    <t>성별</t>
    <phoneticPr fontId="3" type="noConversion"/>
  </si>
  <si>
    <t>나이</t>
    <phoneticPr fontId="3" type="noConversion"/>
  </si>
  <si>
    <t>남</t>
    <phoneticPr fontId="3" type="noConversion"/>
  </si>
  <si>
    <t>코드</t>
    <phoneticPr fontId="3" type="noConversion"/>
  </si>
  <si>
    <t>병명</t>
    <phoneticPr fontId="3" type="noConversion"/>
  </si>
  <si>
    <t>진료과</t>
    <phoneticPr fontId="3" type="noConversion"/>
  </si>
  <si>
    <t>수정전</t>
    <phoneticPr fontId="3" type="noConversion"/>
  </si>
  <si>
    <t>수정후</t>
    <phoneticPr fontId="3" type="noConversion"/>
  </si>
  <si>
    <t>I120</t>
    <phoneticPr fontId="3" type="noConversion"/>
  </si>
  <si>
    <t>I493</t>
    <phoneticPr fontId="3" type="noConversion"/>
  </si>
  <si>
    <t>신부전을 동반한 고혈압성 신장병</t>
    <phoneticPr fontId="3" type="noConversion"/>
  </si>
  <si>
    <t>심실조기탈분극</t>
    <phoneticPr fontId="3" type="noConversion"/>
  </si>
  <si>
    <t>신장내과</t>
    <phoneticPr fontId="3" type="noConversion"/>
  </si>
  <si>
    <t>수정전</t>
    <phoneticPr fontId="3" type="noConversion"/>
  </si>
  <si>
    <t>구분</t>
    <phoneticPr fontId="3" type="noConversion"/>
  </si>
  <si>
    <t>진찰료</t>
    <phoneticPr fontId="3" type="noConversion"/>
  </si>
  <si>
    <t>약재료</t>
    <phoneticPr fontId="3" type="noConversion"/>
  </si>
  <si>
    <t>주사료</t>
    <phoneticPr fontId="3" type="noConversion"/>
  </si>
  <si>
    <t>처치및 수술료</t>
    <phoneticPr fontId="3" type="noConversion"/>
  </si>
  <si>
    <t>검사료</t>
    <phoneticPr fontId="3" type="noConversion"/>
  </si>
  <si>
    <t>진료내역</t>
    <phoneticPr fontId="3" type="noConversion"/>
  </si>
  <si>
    <t>재진(주간)</t>
    <phoneticPr fontId="3" type="noConversion"/>
  </si>
  <si>
    <t>횟수</t>
    <phoneticPr fontId="3" type="noConversion"/>
  </si>
  <si>
    <t>일수</t>
    <phoneticPr fontId="3" type="noConversion"/>
  </si>
  <si>
    <t>외래환자의약품관리료</t>
    <phoneticPr fontId="3" type="noConversion"/>
  </si>
  <si>
    <t>외래환자조제복약지도료</t>
    <phoneticPr fontId="3" type="noConversion"/>
  </si>
  <si>
    <t>아가메이트젤리</t>
    <phoneticPr fontId="3" type="noConversion"/>
  </si>
  <si>
    <t>보령아스트릭스캡슐</t>
    <phoneticPr fontId="3" type="noConversion"/>
  </si>
  <si>
    <t>코자정</t>
    <phoneticPr fontId="3" type="noConversion"/>
  </si>
  <si>
    <t>달라트렌정</t>
    <phoneticPr fontId="3" type="noConversion"/>
  </si>
  <si>
    <t>이소켓서방켑슐</t>
    <phoneticPr fontId="3" type="noConversion"/>
  </si>
  <si>
    <t>리피도정</t>
    <phoneticPr fontId="3" type="noConversion"/>
  </si>
  <si>
    <t>네프로정</t>
    <phoneticPr fontId="3" type="noConversion"/>
  </si>
  <si>
    <t>레날민정</t>
    <phoneticPr fontId="3" type="noConversion"/>
  </si>
  <si>
    <t>한일셀벡스켑슐</t>
    <phoneticPr fontId="3" type="noConversion"/>
  </si>
  <si>
    <t>썬지로이드정</t>
    <phoneticPr fontId="3" type="noConversion"/>
  </si>
  <si>
    <t>피하근육내주사</t>
    <phoneticPr fontId="3" type="noConversion"/>
  </si>
  <si>
    <t>계속적복막관류술</t>
    <phoneticPr fontId="3" type="noConversion"/>
  </si>
  <si>
    <t>요소질소 BUN(PN포함)</t>
    <phoneticPr fontId="3" type="noConversion"/>
  </si>
  <si>
    <t>크레아티닌</t>
    <phoneticPr fontId="3" type="noConversion"/>
  </si>
  <si>
    <t>인</t>
    <phoneticPr fontId="3" type="noConversion"/>
  </si>
  <si>
    <t>총칼슘</t>
    <phoneticPr fontId="3" type="noConversion"/>
  </si>
  <si>
    <t>코드</t>
    <phoneticPr fontId="3" type="noConversion"/>
  </si>
  <si>
    <t>점수</t>
    <phoneticPr fontId="3" type="noConversion"/>
  </si>
  <si>
    <t>단가</t>
    <phoneticPr fontId="3" type="noConversion"/>
  </si>
  <si>
    <t>수정후</t>
    <phoneticPr fontId="3" type="noConversion"/>
  </si>
  <si>
    <t>비고</t>
    <phoneticPr fontId="3" type="noConversion"/>
  </si>
  <si>
    <t>삭제</t>
    <phoneticPr fontId="3" type="noConversion"/>
  </si>
  <si>
    <t>사유</t>
    <phoneticPr fontId="3" type="noConversion"/>
  </si>
  <si>
    <t>처방전발행</t>
    <phoneticPr fontId="3" type="noConversion"/>
  </si>
  <si>
    <t>1회로수정</t>
    <phoneticPr fontId="3" type="noConversion"/>
  </si>
  <si>
    <t>비용</t>
    <phoneticPr fontId="3" type="noConversion"/>
  </si>
  <si>
    <t>문제번호</t>
    <phoneticPr fontId="3" type="noConversion"/>
  </si>
  <si>
    <t>학번</t>
    <phoneticPr fontId="3" type="noConversion"/>
  </si>
  <si>
    <t>반</t>
    <phoneticPr fontId="3" type="noConversion"/>
  </si>
  <si>
    <t>성명</t>
    <phoneticPr fontId="3" type="noConversion"/>
  </si>
  <si>
    <t>조명칭</t>
    <phoneticPr fontId="3" type="noConversion"/>
  </si>
  <si>
    <t>A</t>
    <phoneticPr fontId="3" type="noConversion"/>
  </si>
  <si>
    <t>홍길동</t>
    <phoneticPr fontId="3" type="noConversion"/>
  </si>
  <si>
    <t>구름</t>
    <phoneticPr fontId="3" type="noConversion"/>
  </si>
  <si>
    <t>조원들</t>
    <phoneticPr fontId="3" type="noConversion"/>
  </si>
  <si>
    <t>김길동, 홍길동, 박길동, 이길동</t>
    <phoneticPr fontId="3" type="noConversion"/>
  </si>
  <si>
    <t>I12.0</t>
    <phoneticPr fontId="3" type="noConversion"/>
  </si>
  <si>
    <t>I49.3</t>
    <phoneticPr fontId="3" type="noConversion"/>
  </si>
  <si>
    <t>코드변경</t>
    <phoneticPr fontId="3" type="noConversion"/>
  </si>
  <si>
    <t>요양기관구분</t>
    <phoneticPr fontId="3" type="noConversion"/>
  </si>
  <si>
    <t>의원</t>
    <phoneticPr fontId="3" type="noConversion"/>
  </si>
  <si>
    <t>AA254</t>
    <phoneticPr fontId="3" type="noConversion"/>
  </si>
  <si>
    <t>재진진찰료(의원)</t>
    <phoneticPr fontId="3" type="noConversion"/>
  </si>
  <si>
    <t>AL801</t>
    <phoneticPr fontId="3" type="noConversion"/>
  </si>
  <si>
    <t>외래환자의약품관리료(의원,1일분)</t>
    <phoneticPr fontId="3" type="noConversion"/>
  </si>
  <si>
    <t>피하 또는 근육내주사</t>
    <phoneticPr fontId="3" type="noConversion"/>
  </si>
  <si>
    <t>KK010</t>
    <phoneticPr fontId="3" type="noConversion"/>
  </si>
  <si>
    <t>네스프프리필드시린지주지주</t>
    <phoneticPr fontId="3" type="noConversion"/>
  </si>
  <si>
    <t>네스프프리필드시린지 주 40</t>
    <phoneticPr fontId="3" type="noConversion"/>
  </si>
  <si>
    <t>O7071</t>
    <phoneticPr fontId="3" type="noConversion"/>
  </si>
  <si>
    <t>계속적복막관류술(도관삽입, 대망절제)</t>
    <phoneticPr fontId="3" type="noConversion"/>
  </si>
  <si>
    <t>재료대 누락</t>
    <phoneticPr fontId="3" type="noConversion"/>
  </si>
  <si>
    <t>외래처치1회</t>
    <phoneticPr fontId="3" type="noConversion"/>
  </si>
  <si>
    <t>요소질소 [NPN 포함]</t>
    <phoneticPr fontId="3" type="noConversion"/>
  </si>
  <si>
    <t>C3730</t>
    <phoneticPr fontId="3" type="noConversion"/>
  </si>
  <si>
    <t>C3750</t>
    <phoneticPr fontId="3" type="noConversion"/>
  </si>
  <si>
    <t>전해질(인)</t>
    <phoneticPr fontId="3" type="noConversion"/>
  </si>
  <si>
    <t>전해질(총칼슘)</t>
    <phoneticPr fontId="3" type="noConversion"/>
  </si>
  <si>
    <t>C3794</t>
    <phoneticPr fontId="3" type="noConversion"/>
  </si>
  <si>
    <t>C3795</t>
    <phoneticPr fontId="3" type="noConversion"/>
  </si>
  <si>
    <t>비고</t>
    <phoneticPr fontId="3" type="noConversion"/>
  </si>
  <si>
    <t>병원</t>
    <phoneticPr fontId="3" type="noConversion"/>
  </si>
  <si>
    <t>E875</t>
    <phoneticPr fontId="3" type="noConversion"/>
  </si>
  <si>
    <t>고혈압성 신장질환</t>
    <phoneticPr fontId="3" type="noConversion"/>
  </si>
  <si>
    <t>고칼륨혈증</t>
    <phoneticPr fontId="3" type="noConversion"/>
  </si>
  <si>
    <t>E87.5</t>
    <phoneticPr fontId="3" type="noConversion"/>
  </si>
  <si>
    <t>명칭변경</t>
    <phoneticPr fontId="3" type="noConversion"/>
  </si>
  <si>
    <t>이무테라정</t>
    <phoneticPr fontId="3" type="noConversion"/>
  </si>
  <si>
    <t>니솔딘정</t>
    <phoneticPr fontId="3" type="noConversion"/>
  </si>
  <si>
    <t>소론도정</t>
    <phoneticPr fontId="3" type="noConversion"/>
  </si>
  <si>
    <t>토렌도정</t>
    <phoneticPr fontId="3" type="noConversion"/>
  </si>
  <si>
    <t>트리테이스정</t>
    <phoneticPr fontId="3" type="noConversion"/>
  </si>
  <si>
    <t>총단백정량</t>
    <phoneticPr fontId="3" type="noConversion"/>
  </si>
  <si>
    <t>알부민</t>
    <phoneticPr fontId="3" type="noConversion"/>
  </si>
  <si>
    <t>알칼리포스포타제</t>
    <phoneticPr fontId="3" type="noConversion"/>
  </si>
  <si>
    <t>SGOT</t>
    <phoneticPr fontId="3" type="noConversion"/>
  </si>
  <si>
    <t>SGPT</t>
    <phoneticPr fontId="3" type="noConversion"/>
  </si>
  <si>
    <t>아포지단백A</t>
    <phoneticPr fontId="3" type="noConversion"/>
  </si>
  <si>
    <t>아포지단백B</t>
    <phoneticPr fontId="3" type="noConversion"/>
  </si>
  <si>
    <t>의원</t>
    <phoneticPr fontId="3" type="noConversion"/>
  </si>
  <si>
    <t>병원급이상</t>
    <phoneticPr fontId="3" type="noConversion"/>
  </si>
  <si>
    <t>AA255</t>
    <phoneticPr fontId="3" type="noConversion"/>
  </si>
  <si>
    <t>재진진찰료(병원)</t>
    <phoneticPr fontId="3" type="noConversion"/>
  </si>
  <si>
    <t>AL300</t>
    <phoneticPr fontId="3" type="noConversion"/>
  </si>
  <si>
    <t>C2200</t>
    <phoneticPr fontId="3" type="noConversion"/>
  </si>
  <si>
    <t>C2210</t>
    <phoneticPr fontId="3" type="noConversion"/>
  </si>
  <si>
    <t>B2602</t>
    <phoneticPr fontId="3" type="noConversion"/>
  </si>
  <si>
    <t>포스파타제(알칼리)</t>
    <phoneticPr fontId="3" type="noConversion"/>
  </si>
  <si>
    <t>AST(SGOT)</t>
    <phoneticPr fontId="3" type="noConversion"/>
  </si>
  <si>
    <t>ALT(SGPT)</t>
    <phoneticPr fontId="3" type="noConversion"/>
  </si>
  <si>
    <t>B2570</t>
    <phoneticPr fontId="3" type="noConversion"/>
  </si>
  <si>
    <t>B2580</t>
    <phoneticPr fontId="3" type="noConversion"/>
  </si>
  <si>
    <t>총콜레스트롤정량(SERUM)</t>
    <phoneticPr fontId="3" type="noConversion"/>
  </si>
  <si>
    <t>콜레스트롤정량(총콜레스트롤)</t>
    <phoneticPr fontId="3" type="noConversion"/>
  </si>
  <si>
    <t>HDL콜레스트롤(SERUM)</t>
    <phoneticPr fontId="3" type="noConversion"/>
  </si>
  <si>
    <t>HDL 콜레스트롤</t>
    <phoneticPr fontId="3" type="noConversion"/>
  </si>
  <si>
    <t>C2411</t>
    <phoneticPr fontId="3" type="noConversion"/>
  </si>
  <si>
    <t>C2420</t>
    <phoneticPr fontId="3" type="noConversion"/>
  </si>
  <si>
    <t>트리그리세라이드지질(SERUM)</t>
    <phoneticPr fontId="3" type="noConversion"/>
  </si>
  <si>
    <t>지질(트리그리세라이드)</t>
    <phoneticPr fontId="3" type="noConversion"/>
  </si>
  <si>
    <t>C2443</t>
    <phoneticPr fontId="3" type="noConversion"/>
  </si>
  <si>
    <t>삭제</t>
    <phoneticPr fontId="3" type="noConversion"/>
  </si>
  <si>
    <t>약품없음</t>
    <phoneticPr fontId="3" type="noConversion"/>
  </si>
  <si>
    <t>C2461</t>
    <phoneticPr fontId="3" type="noConversion"/>
  </si>
  <si>
    <t>C2462</t>
    <phoneticPr fontId="3" type="noConversion"/>
  </si>
  <si>
    <t>심혈관계 질환의 위험도</t>
    <phoneticPr fontId="3" type="noConversion"/>
  </si>
  <si>
    <t>종합병원</t>
    <phoneticPr fontId="3" type="noConversion"/>
  </si>
  <si>
    <t>여</t>
    <phoneticPr fontId="3" type="noConversion"/>
  </si>
  <si>
    <t>N189</t>
    <phoneticPr fontId="3" type="noConversion"/>
  </si>
  <si>
    <t>K25</t>
    <phoneticPr fontId="3" type="noConversion"/>
  </si>
  <si>
    <t>Z491</t>
    <phoneticPr fontId="3" type="noConversion"/>
  </si>
  <si>
    <t>상세불명의 만성 신부전</t>
    <phoneticPr fontId="3" type="noConversion"/>
  </si>
  <si>
    <t>체외투석</t>
    <phoneticPr fontId="3" type="noConversion"/>
  </si>
  <si>
    <t>N18.9</t>
    <phoneticPr fontId="3" type="noConversion"/>
  </si>
  <si>
    <t>Z49.1</t>
    <phoneticPr fontId="3" type="noConversion"/>
  </si>
  <si>
    <t xml:space="preserve">헤모트레이트B </t>
    <phoneticPr fontId="3" type="noConversion"/>
  </si>
  <si>
    <t>혈액투석1회당</t>
    <phoneticPr fontId="3" type="noConversion"/>
  </si>
  <si>
    <t xml:space="preserve">혈액투석재료대 </t>
    <phoneticPr fontId="3" type="noConversion"/>
  </si>
  <si>
    <t>추가</t>
    <phoneticPr fontId="3" type="noConversion"/>
  </si>
  <si>
    <t>AA256</t>
    <phoneticPr fontId="3" type="noConversion"/>
  </si>
  <si>
    <r>
      <t>A</t>
    </r>
    <r>
      <rPr>
        <sz val="11"/>
        <color theme="1"/>
        <rFont val="맑은 고딕"/>
        <family val="2"/>
        <charset val="129"/>
        <scheme val="minor"/>
      </rPr>
      <t>L200</t>
    </r>
    <phoneticPr fontId="3" type="noConversion"/>
  </si>
  <si>
    <t>O7020</t>
    <phoneticPr fontId="3" type="noConversion"/>
  </si>
  <si>
    <t>O7021</t>
    <phoneticPr fontId="3" type="noConversion"/>
  </si>
  <si>
    <t>투석액별도</t>
    <phoneticPr fontId="3" type="noConversion"/>
  </si>
  <si>
    <t>투석액</t>
    <phoneticPr fontId="3" type="noConversion"/>
  </si>
  <si>
    <t>횟수</t>
    <phoneticPr fontId="3" type="noConversion"/>
  </si>
  <si>
    <t>외래</t>
    <phoneticPr fontId="3" type="noConversion"/>
  </si>
  <si>
    <t>상급종합병원</t>
    <phoneticPr fontId="3" type="noConversion"/>
  </si>
  <si>
    <t>N180</t>
    <phoneticPr fontId="3" type="noConversion"/>
  </si>
  <si>
    <t>I12</t>
    <phoneticPr fontId="3" type="noConversion"/>
  </si>
  <si>
    <t>K21</t>
    <phoneticPr fontId="3" type="noConversion"/>
  </si>
  <si>
    <t>K58</t>
    <phoneticPr fontId="3" type="noConversion"/>
  </si>
  <si>
    <t>말기신질환</t>
    <phoneticPr fontId="3" type="noConversion"/>
  </si>
  <si>
    <t>고혈압성신장질환</t>
    <phoneticPr fontId="3" type="noConversion"/>
  </si>
  <si>
    <t>위식도역류질환</t>
    <phoneticPr fontId="3" type="noConversion"/>
  </si>
  <si>
    <t>자극성장증후군</t>
    <phoneticPr fontId="3" type="noConversion"/>
  </si>
  <si>
    <t>N18.0</t>
    <phoneticPr fontId="3" type="noConversion"/>
  </si>
  <si>
    <t>만성신장병</t>
    <phoneticPr fontId="3" type="noConversion"/>
  </si>
  <si>
    <t>외래환자 의약품관리료(28일분)</t>
    <phoneticPr fontId="3" type="noConversion"/>
  </si>
  <si>
    <t>아가메이트젤리</t>
    <phoneticPr fontId="3" type="noConversion"/>
  </si>
  <si>
    <t>카투라엑스엘서방정</t>
    <phoneticPr fontId="3" type="noConversion"/>
  </si>
  <si>
    <t>외래환자조제복약지도료(21일분)</t>
    <phoneticPr fontId="3" type="noConversion"/>
  </si>
  <si>
    <t>AA257</t>
    <phoneticPr fontId="3" type="noConversion"/>
  </si>
  <si>
    <t>재진진찰료(상급종합병원)</t>
    <phoneticPr fontId="3" type="noConversion"/>
  </si>
  <si>
    <t>처방전</t>
    <phoneticPr fontId="3" type="noConversion"/>
  </si>
  <si>
    <t>I120</t>
    <phoneticPr fontId="3" type="noConversion"/>
  </si>
  <si>
    <t>N180</t>
    <phoneticPr fontId="3" type="noConversion"/>
  </si>
  <si>
    <t>D50</t>
    <phoneticPr fontId="3" type="noConversion"/>
  </si>
  <si>
    <t>만성신부전</t>
    <phoneticPr fontId="3" type="noConversion"/>
  </si>
  <si>
    <t>신부전을 동반한 고혈압성신장질환</t>
    <phoneticPr fontId="3" type="noConversion"/>
  </si>
  <si>
    <t>외래환자조제복약지도료(31일분)</t>
    <phoneticPr fontId="3" type="noConversion"/>
  </si>
  <si>
    <t>아스트릭스캅셀</t>
    <phoneticPr fontId="3" type="noConversion"/>
  </si>
  <si>
    <t>클래리시드엑스엘서방정</t>
    <phoneticPr fontId="3" type="noConversion"/>
  </si>
  <si>
    <t>레가론캅셀</t>
    <phoneticPr fontId="3" type="noConversion"/>
  </si>
  <si>
    <t>네푸로정</t>
    <phoneticPr fontId="3" type="noConversion"/>
  </si>
  <si>
    <t>피리독신</t>
    <phoneticPr fontId="3" type="noConversion"/>
  </si>
  <si>
    <t>리포덱스정</t>
    <phoneticPr fontId="3" type="noConversion"/>
  </si>
  <si>
    <t>리믹스정</t>
    <phoneticPr fontId="3" type="noConversion"/>
  </si>
  <si>
    <t>처방전</t>
    <phoneticPr fontId="3" type="noConversion"/>
  </si>
  <si>
    <t>정맥내점적주사</t>
    <phoneticPr fontId="3" type="noConversion"/>
  </si>
  <si>
    <t>AA254</t>
    <phoneticPr fontId="3" type="noConversion"/>
  </si>
  <si>
    <t>KK053</t>
    <phoneticPr fontId="3" type="noConversion"/>
  </si>
  <si>
    <t>???</t>
    <phoneticPr fontId="3" type="noConversion"/>
  </si>
  <si>
    <t>1칸</t>
    <phoneticPr fontId="3" type="noConversion"/>
  </si>
  <si>
    <t>2칸</t>
    <phoneticPr fontId="3" type="noConversion"/>
  </si>
  <si>
    <t>계</t>
    <phoneticPr fontId="3" type="noConversion"/>
  </si>
  <si>
    <t>소계</t>
    <phoneticPr fontId="3" type="noConversion"/>
  </si>
  <si>
    <t>본인</t>
    <phoneticPr fontId="3" type="noConversion"/>
  </si>
  <si>
    <t>청구</t>
    <phoneticPr fontId="3" type="noConversion"/>
  </si>
  <si>
    <t>신부전을 동반한 고혈압성 신장병</t>
    <phoneticPr fontId="3" type="noConversion"/>
  </si>
  <si>
    <t>가산률</t>
    <phoneticPr fontId="3" type="noConversion"/>
  </si>
  <si>
    <t>총계</t>
    <phoneticPr fontId="3" type="noConversion"/>
  </si>
  <si>
    <t>청구액</t>
    <phoneticPr fontId="3" type="noConversion"/>
  </si>
  <si>
    <t xml:space="preserve">상세불명의 만성 신장병 </t>
    <phoneticPr fontId="3" type="noConversion"/>
  </si>
  <si>
    <t>위궤양</t>
    <phoneticPr fontId="3" type="noConversion"/>
  </si>
  <si>
    <t>체외투석를 위하여 보건서비스와 접하고 있는 사람</t>
    <phoneticPr fontId="3" type="noConversion"/>
  </si>
  <si>
    <t>재진진찰료(종합병원)</t>
    <phoneticPr fontId="3" type="noConversion"/>
  </si>
  <si>
    <t>외래환자 의약품관리료(종합)</t>
    <phoneticPr fontId="3" type="noConversion"/>
  </si>
  <si>
    <t>헤모트레이트-비 1호 10L</t>
    <phoneticPr fontId="3" type="noConversion"/>
  </si>
  <si>
    <t>혈액투석(1회당)</t>
    <phoneticPr fontId="3" type="noConversion"/>
  </si>
  <si>
    <t>혈액투석 재료대</t>
    <phoneticPr fontId="3" type="noConversion"/>
  </si>
  <si>
    <t>고혈압성신장병</t>
    <phoneticPr fontId="3" type="noConversion"/>
  </si>
  <si>
    <t>위식도역류병</t>
    <phoneticPr fontId="3" type="noConversion"/>
  </si>
  <si>
    <t>과민성대장증후군</t>
    <phoneticPr fontId="3" type="noConversion"/>
  </si>
  <si>
    <t>신부전을 동반한 고혈압성 신장병</t>
    <phoneticPr fontId="3" type="noConversion"/>
  </si>
  <si>
    <t>만성신장병</t>
    <phoneticPr fontId="3" type="noConversion"/>
  </si>
  <si>
    <t>철결핍성빈혈</t>
    <phoneticPr fontId="3" type="noConversion"/>
  </si>
  <si>
    <t>재진진찰료(의원)</t>
    <phoneticPr fontId="3" type="noConversion"/>
  </si>
  <si>
    <t>의약품관리료(의원,1일)</t>
    <phoneticPr fontId="3" type="noConversion"/>
  </si>
  <si>
    <t>AL801</t>
    <phoneticPr fontId="3" type="noConversion"/>
  </si>
  <si>
    <t>정맥내점적주사(501-1000ml)</t>
    <phoneticPr fontId="3" type="noConversion"/>
  </si>
  <si>
    <t>피하 또는 근육내주사</t>
    <phoneticPr fontId="3" type="noConversion"/>
  </si>
  <si>
    <t>10% 포도당가엔에이.케이 주2 1000ml</t>
    <phoneticPr fontId="3" type="noConversion"/>
  </si>
  <si>
    <t>근육주사약</t>
    <phoneticPr fontId="3" type="noConversion"/>
  </si>
  <si>
    <t>코드</t>
    <phoneticPr fontId="3" type="noConversion"/>
  </si>
  <si>
    <t>병원</t>
    <phoneticPr fontId="3" type="noConversion"/>
  </si>
  <si>
    <t>진료과</t>
    <phoneticPr fontId="3" type="noConversion"/>
  </si>
  <si>
    <t>변경사유</t>
    <phoneticPr fontId="3" type="noConversion"/>
  </si>
  <si>
    <t>변경사유</t>
    <phoneticPr fontId="3" type="noConversion"/>
  </si>
  <si>
    <t>점수</t>
    <phoneticPr fontId="3" type="noConversion"/>
  </si>
  <si>
    <t>단가</t>
    <phoneticPr fontId="3" type="noConversion"/>
  </si>
  <si>
    <t>분류</t>
    <phoneticPr fontId="3" type="noConversion"/>
  </si>
  <si>
    <t>비용</t>
    <phoneticPr fontId="3" type="noConversion"/>
  </si>
  <si>
    <t>의원</t>
    <phoneticPr fontId="3" type="noConversion"/>
  </si>
  <si>
    <t>병원급이상</t>
    <phoneticPr fontId="3" type="noConversion"/>
  </si>
  <si>
    <t>문제번호</t>
    <phoneticPr fontId="3" type="noConversion"/>
  </si>
  <si>
    <t>학반</t>
    <phoneticPr fontId="3" type="noConversion"/>
  </si>
  <si>
    <t>A</t>
    <phoneticPr fontId="3" type="noConversion"/>
  </si>
  <si>
    <t>학번</t>
    <phoneticPr fontId="3" type="noConversion"/>
  </si>
  <si>
    <t>요양기관구분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</si>
</sst>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0_-;\-* #,##0.00_-;_-* &quot;-&quot;_-;_-@_-"/>
    <numFmt numFmtId="177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2" fillId="0" borderId="1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1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41" fontId="0" fillId="0" borderId="0" xfId="2" applyFont="1">
      <alignment vertical="center"/>
    </xf>
    <xf numFmtId="0" fontId="5" fillId="0" borderId="1" xfId="0" applyFont="1" applyBorder="1">
      <alignment vertical="center"/>
    </xf>
    <xf numFmtId="0" fontId="0" fillId="0" borderId="30" xfId="0" applyBorder="1" applyAlignment="1">
      <alignment vertical="center" shrinkToFit="1"/>
    </xf>
    <xf numFmtId="0" fontId="0" fillId="0" borderId="22" xfId="0" applyBorder="1" applyAlignment="1">
      <alignment horizontal="center" vertical="center" wrapText="1"/>
    </xf>
    <xf numFmtId="41" fontId="2" fillId="0" borderId="1" xfId="2" applyFont="1" applyBorder="1" applyAlignment="1">
      <alignment vertical="center" shrinkToFit="1"/>
    </xf>
    <xf numFmtId="41" fontId="0" fillId="0" borderId="1" xfId="2" applyFont="1" applyBorder="1">
      <alignment vertical="center"/>
    </xf>
    <xf numFmtId="41" fontId="2" fillId="0" borderId="1" xfId="2" applyFont="1" applyBorder="1">
      <alignment vertical="center"/>
    </xf>
    <xf numFmtId="41" fontId="0" fillId="0" borderId="29" xfId="2" applyFont="1" applyBorder="1">
      <alignment vertical="center"/>
    </xf>
    <xf numFmtId="41" fontId="0" fillId="0" borderId="17" xfId="2" applyFont="1" applyBorder="1">
      <alignment vertical="center"/>
    </xf>
    <xf numFmtId="41" fontId="0" fillId="0" borderId="1" xfId="2" applyFont="1" applyBorder="1" applyAlignment="1">
      <alignment vertical="center" shrinkToFit="1"/>
    </xf>
    <xf numFmtId="41" fontId="0" fillId="0" borderId="15" xfId="2" applyFont="1" applyBorder="1" applyAlignment="1">
      <alignment vertical="center" shrinkToFit="1"/>
    </xf>
    <xf numFmtId="41" fontId="0" fillId="0" borderId="17" xfId="2" applyFont="1" applyBorder="1" applyAlignment="1">
      <alignment vertical="center" shrinkToFit="1"/>
    </xf>
    <xf numFmtId="41" fontId="0" fillId="0" borderId="18" xfId="2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2" xfId="0" applyBorder="1">
      <alignment vertical="center"/>
    </xf>
    <xf numFmtId="0" fontId="0" fillId="0" borderId="1" xfId="0" applyFill="1" applyBorder="1">
      <alignment vertical="center"/>
    </xf>
    <xf numFmtId="176" fontId="0" fillId="0" borderId="1" xfId="2" applyNumberFormat="1" applyFont="1" applyBorder="1">
      <alignment vertical="center"/>
    </xf>
    <xf numFmtId="41" fontId="2" fillId="0" borderId="17" xfId="2" applyFont="1" applyBorder="1">
      <alignment vertical="center"/>
    </xf>
    <xf numFmtId="0" fontId="0" fillId="0" borderId="2" xfId="0" applyBorder="1" applyAlignment="1">
      <alignment vertical="center" shrinkToFit="1"/>
    </xf>
    <xf numFmtId="41" fontId="0" fillId="0" borderId="14" xfId="2" applyFont="1" applyBorder="1">
      <alignment vertical="center"/>
    </xf>
    <xf numFmtId="0" fontId="0" fillId="0" borderId="26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22" xfId="0" applyBorder="1" applyAlignment="1">
      <alignment horizontal="center" vertical="center" shrinkToFit="1"/>
    </xf>
    <xf numFmtId="0" fontId="0" fillId="0" borderId="13" xfId="0" applyBorder="1" applyAlignment="1">
      <alignment vertical="center" shrinkToFit="1"/>
    </xf>
    <xf numFmtId="0" fontId="0" fillId="0" borderId="36" xfId="0" applyFill="1" applyBorder="1">
      <alignment vertical="center"/>
    </xf>
    <xf numFmtId="41" fontId="2" fillId="0" borderId="14" xfId="2" applyFont="1" applyBorder="1" applyAlignment="1">
      <alignment vertical="center" shrinkToFit="1"/>
    </xf>
    <xf numFmtId="41" fontId="1" fillId="0" borderId="14" xfId="2" applyFont="1" applyBorder="1">
      <alignment vertical="center"/>
    </xf>
    <xf numFmtId="41" fontId="2" fillId="0" borderId="14" xfId="2" applyFont="1" applyBorder="1">
      <alignment vertical="center"/>
    </xf>
    <xf numFmtId="41" fontId="5" fillId="0" borderId="14" xfId="2" applyFont="1" applyBorder="1">
      <alignment vertical="center"/>
    </xf>
    <xf numFmtId="41" fontId="5" fillId="0" borderId="16" xfId="2" applyFont="1" applyBorder="1">
      <alignment vertical="center"/>
    </xf>
    <xf numFmtId="0" fontId="0" fillId="0" borderId="37" xfId="0" applyFill="1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26" xfId="0" applyBorder="1" applyAlignment="1">
      <alignment vertical="center" shrinkToFit="1"/>
    </xf>
    <xf numFmtId="0" fontId="0" fillId="0" borderId="33" xfId="0" applyBorder="1">
      <alignment vertical="center"/>
    </xf>
    <xf numFmtId="0" fontId="0" fillId="0" borderId="22" xfId="0" applyBorder="1">
      <alignment vertical="center"/>
    </xf>
    <xf numFmtId="0" fontId="0" fillId="0" borderId="30" xfId="0" applyBorder="1">
      <alignment vertical="center"/>
    </xf>
    <xf numFmtId="41" fontId="0" fillId="0" borderId="0" xfId="0" applyNumberFormat="1">
      <alignment vertical="center"/>
    </xf>
    <xf numFmtId="0" fontId="2" fillId="0" borderId="0" xfId="0" applyFont="1">
      <alignment vertical="center"/>
    </xf>
    <xf numFmtId="41" fontId="0" fillId="0" borderId="2" xfId="2" applyFont="1" applyBorder="1">
      <alignment vertical="center"/>
    </xf>
    <xf numFmtId="41" fontId="0" fillId="0" borderId="26" xfId="2" applyFont="1" applyBorder="1">
      <alignment vertical="center"/>
    </xf>
    <xf numFmtId="41" fontId="0" fillId="0" borderId="1" xfId="0" applyNumberFormat="1" applyBorder="1">
      <alignment vertical="center"/>
    </xf>
    <xf numFmtId="41" fontId="0" fillId="0" borderId="42" xfId="2" applyFont="1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2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4" fillId="0" borderId="8" xfId="1" applyFont="1" applyBorder="1" applyAlignment="1">
      <alignment horizontal="center" vertical="center"/>
    </xf>
    <xf numFmtId="42" fontId="4" fillId="0" borderId="9" xfId="1" applyFont="1" applyBorder="1" applyAlignment="1">
      <alignment horizontal="center" vertical="center"/>
    </xf>
    <xf numFmtId="42" fontId="4" fillId="0" borderId="10" xfId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41" fontId="5" fillId="0" borderId="2" xfId="2" applyFont="1" applyBorder="1" applyAlignment="1">
      <alignment horizontal="left" vertical="center"/>
    </xf>
    <xf numFmtId="41" fontId="5" fillId="0" borderId="4" xfId="2" applyFont="1" applyBorder="1" applyAlignment="1">
      <alignment horizontal="left" vertical="center"/>
    </xf>
    <xf numFmtId="41" fontId="5" fillId="0" borderId="3" xfId="2" applyFont="1" applyBorder="1" applyAlignment="1">
      <alignment horizontal="left" vertical="center"/>
    </xf>
    <xf numFmtId="41" fontId="6" fillId="0" borderId="2" xfId="2" applyFont="1" applyBorder="1" applyAlignment="1">
      <alignment horizontal="left" vertical="center"/>
    </xf>
    <xf numFmtId="41" fontId="6" fillId="0" borderId="4" xfId="2" applyFont="1" applyBorder="1" applyAlignment="1">
      <alignment horizontal="left" vertical="center"/>
    </xf>
    <xf numFmtId="41" fontId="6" fillId="0" borderId="3" xfId="2" applyFont="1" applyBorder="1" applyAlignment="1">
      <alignment horizontal="left" vertical="center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41" fontId="0" fillId="0" borderId="31" xfId="2" applyFont="1" applyBorder="1" applyAlignment="1">
      <alignment horizontal="center" vertical="center" wrapText="1"/>
    </xf>
    <xf numFmtId="41" fontId="0" fillId="0" borderId="4" xfId="2" applyFont="1" applyBorder="1" applyAlignment="1">
      <alignment horizontal="center" vertical="center" wrapText="1"/>
    </xf>
    <xf numFmtId="41" fontId="0" fillId="0" borderId="14" xfId="2" applyFont="1" applyBorder="1" applyAlignment="1">
      <alignment horizontal="center" vertical="center" wrapText="1"/>
    </xf>
    <xf numFmtId="41" fontId="0" fillId="0" borderId="2" xfId="2" applyFont="1" applyBorder="1" applyAlignment="1">
      <alignment horizontal="center" vertical="center" wrapText="1"/>
    </xf>
    <xf numFmtId="41" fontId="6" fillId="0" borderId="26" xfId="2" applyFont="1" applyBorder="1" applyAlignment="1">
      <alignment horizontal="left" vertical="center"/>
    </xf>
    <xf numFmtId="41" fontId="6" fillId="0" borderId="27" xfId="2" applyFont="1" applyBorder="1" applyAlignment="1">
      <alignment horizontal="left" vertical="center"/>
    </xf>
    <xf numFmtId="41" fontId="6" fillId="0" borderId="28" xfId="2" applyFont="1" applyBorder="1" applyAlignment="1">
      <alignment horizontal="left" vertical="center"/>
    </xf>
    <xf numFmtId="41" fontId="2" fillId="0" borderId="2" xfId="2" applyFont="1" applyBorder="1" applyAlignment="1">
      <alignment horizontal="left" vertical="center" shrinkToFit="1"/>
    </xf>
    <xf numFmtId="41" fontId="5" fillId="0" borderId="4" xfId="2" applyFont="1" applyBorder="1" applyAlignment="1">
      <alignment horizontal="left" vertical="center" shrinkToFit="1"/>
    </xf>
    <xf numFmtId="41" fontId="5" fillId="0" borderId="3" xfId="2" applyFont="1" applyBorder="1" applyAlignment="1">
      <alignment horizontal="left" vertical="center" shrinkToFit="1"/>
    </xf>
    <xf numFmtId="41" fontId="0" fillId="0" borderId="2" xfId="2" applyFont="1" applyBorder="1" applyAlignment="1">
      <alignment horizontal="left" vertical="center"/>
    </xf>
    <xf numFmtId="41" fontId="0" fillId="0" borderId="4" xfId="2" applyFont="1" applyBorder="1" applyAlignment="1">
      <alignment horizontal="left" vertical="center"/>
    </xf>
    <xf numFmtId="41" fontId="0" fillId="0" borderId="3" xfId="2" applyFont="1" applyBorder="1" applyAlignment="1">
      <alignment horizontal="left" vertical="center"/>
    </xf>
    <xf numFmtId="41" fontId="2" fillId="0" borderId="2" xfId="2" applyFont="1" applyBorder="1" applyAlignment="1">
      <alignment horizontal="left" vertical="center"/>
    </xf>
    <xf numFmtId="41" fontId="6" fillId="0" borderId="2" xfId="2" applyFont="1" applyBorder="1" applyAlignment="1">
      <alignment horizontal="left" vertical="center" shrinkToFit="1"/>
    </xf>
    <xf numFmtId="41" fontId="6" fillId="0" borderId="4" xfId="2" applyFont="1" applyBorder="1" applyAlignment="1">
      <alignment horizontal="left" vertical="center" shrinkToFit="1"/>
    </xf>
    <xf numFmtId="41" fontId="6" fillId="0" borderId="3" xfId="2" applyFont="1" applyBorder="1" applyAlignment="1">
      <alignment horizontal="left" vertical="center" shrinkToFit="1"/>
    </xf>
    <xf numFmtId="41" fontId="0" fillId="0" borderId="16" xfId="2" applyFont="1" applyBorder="1" applyAlignment="1">
      <alignment horizontal="center" vertical="center" wrapText="1"/>
    </xf>
    <xf numFmtId="41" fontId="0" fillId="0" borderId="26" xfId="2" applyFont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41" fontId="0" fillId="0" borderId="17" xfId="2" applyFont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 wrapText="1"/>
    </xf>
    <xf numFmtId="41" fontId="0" fillId="0" borderId="2" xfId="2" applyFont="1" applyBorder="1" applyAlignment="1">
      <alignment horizontal="left" vertical="center" shrinkToFit="1"/>
    </xf>
    <xf numFmtId="41" fontId="0" fillId="0" borderId="4" xfId="2" applyFont="1" applyBorder="1" applyAlignment="1">
      <alignment horizontal="left" vertical="center" shrinkToFit="1"/>
    </xf>
    <xf numFmtId="41" fontId="0" fillId="0" borderId="3" xfId="2" applyFont="1" applyBorder="1" applyAlignment="1">
      <alignment horizontal="left" vertical="center" shrinkToFi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1" fontId="0" fillId="0" borderId="31" xfId="2" applyFont="1" applyBorder="1" applyAlignment="1">
      <alignment horizontal="center" vertical="center" shrinkToFit="1"/>
    </xf>
    <xf numFmtId="41" fontId="0" fillId="0" borderId="3" xfId="2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41" fontId="0" fillId="0" borderId="3" xfId="2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41" fontId="0" fillId="0" borderId="44" xfId="2" applyFont="1" applyBorder="1" applyAlignment="1">
      <alignment horizontal="center" vertical="center" wrapText="1"/>
    </xf>
    <xf numFmtId="41" fontId="0" fillId="0" borderId="28" xfId="2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shrinkToFit="1"/>
    </xf>
    <xf numFmtId="0" fontId="0" fillId="0" borderId="4" xfId="0" applyFont="1" applyBorder="1" applyAlignment="1">
      <alignment horizontal="left" vertical="center" shrinkToFit="1"/>
    </xf>
    <xf numFmtId="0" fontId="0" fillId="0" borderId="3" xfId="0" applyFont="1" applyBorder="1" applyAlignment="1">
      <alignment horizontal="left" vertical="center" shrinkToFit="1"/>
    </xf>
    <xf numFmtId="0" fontId="0" fillId="0" borderId="26" xfId="0" applyBorder="1" applyAlignment="1">
      <alignment horizontal="left" vertical="center" shrinkToFit="1"/>
    </xf>
    <xf numFmtId="0" fontId="0" fillId="0" borderId="27" xfId="0" applyBorder="1" applyAlignment="1">
      <alignment horizontal="left" vertical="center" shrinkToFit="1"/>
    </xf>
    <xf numFmtId="0" fontId="0" fillId="0" borderId="28" xfId="0" applyBorder="1" applyAlignment="1">
      <alignment horizontal="left" vertical="center" shrinkToFit="1"/>
    </xf>
    <xf numFmtId="41" fontId="1" fillId="0" borderId="1" xfId="2" applyFont="1" applyBorder="1" applyAlignment="1">
      <alignment vertical="center"/>
    </xf>
    <xf numFmtId="41" fontId="0" fillId="0" borderId="1" xfId="2" applyFont="1" applyBorder="1" applyAlignment="1">
      <alignment vertical="center" wrapText="1"/>
    </xf>
    <xf numFmtId="42" fontId="4" fillId="0" borderId="0" xfId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shrinkToFit="1"/>
    </xf>
    <xf numFmtId="41" fontId="0" fillId="0" borderId="0" xfId="2" applyFont="1" applyBorder="1" applyAlignment="1">
      <alignment vertical="center" shrinkToFit="1"/>
    </xf>
    <xf numFmtId="0" fontId="0" fillId="0" borderId="15" xfId="0" applyBorder="1" applyAlignment="1">
      <alignment vertical="center"/>
    </xf>
    <xf numFmtId="42" fontId="4" fillId="0" borderId="43" xfId="1" applyFont="1" applyBorder="1" applyAlignment="1">
      <alignment horizontal="center" vertical="center"/>
    </xf>
    <xf numFmtId="42" fontId="4" fillId="0" borderId="20" xfId="1" applyFont="1" applyBorder="1" applyAlignment="1">
      <alignment horizontal="center" vertical="center"/>
    </xf>
    <xf numFmtId="42" fontId="4" fillId="0" borderId="45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41" fontId="1" fillId="0" borderId="1" xfId="2" applyFont="1" applyBorder="1" applyAlignment="1">
      <alignment vertical="center" shrinkToFit="1"/>
    </xf>
    <xf numFmtId="41" fontId="0" fillId="0" borderId="0" xfId="2" applyFont="1" applyBorder="1">
      <alignment vertical="center"/>
    </xf>
    <xf numFmtId="41" fontId="0" fillId="0" borderId="14" xfId="2" applyFont="1" applyBorder="1" applyAlignment="1">
      <alignment vertical="center" shrinkToFit="1"/>
    </xf>
    <xf numFmtId="0" fontId="0" fillId="0" borderId="0" xfId="0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0" fillId="0" borderId="14" xfId="0" applyFill="1" applyBorder="1" applyAlignment="1">
      <alignment vertical="center"/>
    </xf>
    <xf numFmtId="41" fontId="0" fillId="0" borderId="15" xfId="0" applyNumberFormat="1" applyBorder="1">
      <alignment vertical="center"/>
    </xf>
    <xf numFmtId="41" fontId="0" fillId="0" borderId="14" xfId="2" applyFont="1" applyBorder="1" applyAlignment="1">
      <alignment vertical="center" wrapText="1"/>
    </xf>
    <xf numFmtId="41" fontId="0" fillId="0" borderId="16" xfId="2" applyFont="1" applyBorder="1" applyAlignment="1">
      <alignment vertical="center" wrapText="1"/>
    </xf>
    <xf numFmtId="41" fontId="0" fillId="0" borderId="17" xfId="2" applyFont="1" applyBorder="1" applyAlignment="1">
      <alignment vertical="center" wrapText="1"/>
    </xf>
    <xf numFmtId="41" fontId="1" fillId="0" borderId="17" xfId="2" applyFont="1" applyBorder="1" applyAlignment="1">
      <alignment vertical="center" shrinkToFit="1"/>
    </xf>
    <xf numFmtId="41" fontId="1" fillId="0" borderId="17" xfId="2" applyFont="1" applyBorder="1" applyAlignment="1">
      <alignment vertical="center"/>
    </xf>
    <xf numFmtId="176" fontId="0" fillId="0" borderId="17" xfId="2" applyNumberFormat="1" applyFont="1" applyBorder="1">
      <alignment vertical="center"/>
    </xf>
    <xf numFmtId="41" fontId="0" fillId="0" borderId="18" xfId="0" applyNumberFormat="1" applyBorder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</cellXfs>
  <cellStyles count="3">
    <cellStyle name="쉼표 [0]" xfId="2" builtinId="6"/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opLeftCell="E22" zoomScale="90" zoomScaleNormal="90" workbookViewId="0">
      <selection activeCell="L41" sqref="L41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6.69921875" customWidth="1"/>
    <col min="10" max="10" width="5.8984375" customWidth="1"/>
    <col min="11" max="11" width="8" customWidth="1"/>
    <col min="12" max="12" width="5.09765625" customWidth="1"/>
    <col min="13" max="14" width="4.8984375" customWidth="1"/>
    <col min="15" max="15" width="9.69921875" customWidth="1"/>
    <col min="16" max="16" width="7.796875" customWidth="1"/>
    <col min="21" max="21" width="9.09765625" customWidth="1"/>
  </cols>
  <sheetData>
    <row r="1" spans="1:21" x14ac:dyDescent="0.4">
      <c r="A1" s="108" t="s">
        <v>52</v>
      </c>
      <c r="B1" s="108"/>
      <c r="C1" s="108">
        <v>1</v>
      </c>
      <c r="D1" s="108"/>
      <c r="F1" t="s">
        <v>65</v>
      </c>
    </row>
    <row r="2" spans="1:21" x14ac:dyDescent="0.4">
      <c r="A2" s="108" t="s">
        <v>54</v>
      </c>
      <c r="B2" s="108"/>
      <c r="C2" s="108" t="s">
        <v>57</v>
      </c>
      <c r="D2" s="108"/>
      <c r="F2" t="s">
        <v>66</v>
      </c>
    </row>
    <row r="3" spans="1:21" x14ac:dyDescent="0.4">
      <c r="A3" s="108" t="s">
        <v>53</v>
      </c>
      <c r="B3" s="108"/>
      <c r="C3" s="108">
        <v>201620014</v>
      </c>
      <c r="D3" s="108"/>
    </row>
    <row r="4" spans="1:21" x14ac:dyDescent="0.4">
      <c r="A4" t="s">
        <v>55</v>
      </c>
      <c r="C4" s="108" t="s">
        <v>58</v>
      </c>
      <c r="D4" s="108"/>
    </row>
    <row r="5" spans="1:21" x14ac:dyDescent="0.4">
      <c r="A5" t="s">
        <v>56</v>
      </c>
      <c r="C5" s="108" t="s">
        <v>59</v>
      </c>
      <c r="D5" s="108"/>
    </row>
    <row r="6" spans="1:21" x14ac:dyDescent="0.4">
      <c r="A6" t="s">
        <v>60</v>
      </c>
      <c r="C6" t="s">
        <v>61</v>
      </c>
    </row>
    <row r="7" spans="1:21" ht="18" thickBot="1" x14ac:dyDescent="0.45"/>
    <row r="8" spans="1:21" ht="19.8" thickBot="1" x14ac:dyDescent="0.45">
      <c r="A8" s="109" t="s">
        <v>6</v>
      </c>
      <c r="B8" s="110"/>
      <c r="C8" s="110"/>
      <c r="D8" s="110"/>
      <c r="E8" s="110"/>
      <c r="F8" s="111"/>
      <c r="G8" s="96" t="s">
        <v>7</v>
      </c>
      <c r="H8" s="97"/>
      <c r="I8" s="97"/>
      <c r="J8" s="97"/>
      <c r="K8" s="97"/>
      <c r="L8" s="97"/>
      <c r="M8" s="97"/>
      <c r="N8" s="97"/>
      <c r="O8" s="112"/>
      <c r="P8" s="49" t="s">
        <v>86</v>
      </c>
    </row>
    <row r="9" spans="1:21" x14ac:dyDescent="0.4">
      <c r="A9" s="5" t="s">
        <v>0</v>
      </c>
      <c r="B9" s="6" t="s">
        <v>1</v>
      </c>
      <c r="C9" s="6" t="s">
        <v>3</v>
      </c>
      <c r="D9" s="113" t="s">
        <v>4</v>
      </c>
      <c r="E9" s="113"/>
      <c r="F9" s="114"/>
      <c r="G9" s="21" t="s">
        <v>5</v>
      </c>
      <c r="H9" s="22" t="str">
        <f t="shared" ref="H9:K11" si="0">A9</f>
        <v>성별</v>
      </c>
      <c r="I9" s="6" t="str">
        <f t="shared" si="0"/>
        <v>나이</v>
      </c>
      <c r="J9" s="6" t="str">
        <f t="shared" si="0"/>
        <v>코드</v>
      </c>
      <c r="K9" s="115" t="str">
        <f t="shared" si="0"/>
        <v>병명</v>
      </c>
      <c r="L9" s="116"/>
      <c r="M9" s="116"/>
      <c r="N9" s="117"/>
      <c r="O9" s="41" t="str">
        <f>G9</f>
        <v>진료과</v>
      </c>
      <c r="P9" s="50"/>
    </row>
    <row r="10" spans="1:21" x14ac:dyDescent="0.4">
      <c r="A10" s="7" t="s">
        <v>2</v>
      </c>
      <c r="B10" s="1">
        <v>61</v>
      </c>
      <c r="C10" s="1" t="s">
        <v>8</v>
      </c>
      <c r="D10" s="118" t="s">
        <v>10</v>
      </c>
      <c r="E10" s="118"/>
      <c r="F10" s="119"/>
      <c r="G10" s="23" t="s">
        <v>12</v>
      </c>
      <c r="H10" s="2" t="str">
        <f t="shared" si="0"/>
        <v>남</v>
      </c>
      <c r="I10" s="1">
        <f t="shared" si="0"/>
        <v>61</v>
      </c>
      <c r="J10" s="4" t="s">
        <v>62</v>
      </c>
      <c r="K10" s="118" t="str">
        <f t="shared" si="0"/>
        <v>신부전을 동반한 고혈압성 신장병</v>
      </c>
      <c r="L10" s="118"/>
      <c r="M10" s="118"/>
      <c r="N10" s="118"/>
      <c r="O10" s="42" t="str">
        <f>G10</f>
        <v>신장내과</v>
      </c>
      <c r="P10" s="50" t="s">
        <v>64</v>
      </c>
    </row>
    <row r="11" spans="1:21" x14ac:dyDescent="0.4">
      <c r="A11" s="7"/>
      <c r="B11" s="1"/>
      <c r="C11" s="1" t="s">
        <v>9</v>
      </c>
      <c r="D11" s="118" t="s">
        <v>11</v>
      </c>
      <c r="E11" s="118"/>
      <c r="F11" s="119"/>
      <c r="G11" s="23"/>
      <c r="H11" s="2"/>
      <c r="I11" s="1"/>
      <c r="J11" s="4" t="s">
        <v>63</v>
      </c>
      <c r="K11" s="118" t="str">
        <f t="shared" si="0"/>
        <v>심실조기탈분극</v>
      </c>
      <c r="L11" s="118"/>
      <c r="M11" s="118"/>
      <c r="N11" s="118"/>
      <c r="O11" s="42"/>
      <c r="P11" s="50" t="s">
        <v>64</v>
      </c>
    </row>
    <row r="12" spans="1:21" x14ac:dyDescent="0.4">
      <c r="A12" s="7"/>
      <c r="B12" s="1"/>
      <c r="C12" s="1"/>
      <c r="D12" s="118"/>
      <c r="E12" s="118"/>
      <c r="F12" s="119"/>
      <c r="G12" s="23"/>
      <c r="H12" s="2"/>
      <c r="I12" s="1"/>
      <c r="J12" s="1"/>
      <c r="K12" s="118"/>
      <c r="L12" s="118"/>
      <c r="M12" s="118"/>
      <c r="N12" s="118"/>
      <c r="O12" s="42"/>
      <c r="P12" s="50"/>
    </row>
    <row r="13" spans="1:21" ht="18" thickBot="1" x14ac:dyDescent="0.45">
      <c r="A13" s="8"/>
      <c r="B13" s="9"/>
      <c r="C13" s="9"/>
      <c r="D13" s="94"/>
      <c r="E13" s="94"/>
      <c r="F13" s="95"/>
      <c r="G13" s="24"/>
      <c r="H13" s="25"/>
      <c r="I13" s="9"/>
      <c r="J13" s="9"/>
      <c r="K13" s="94"/>
      <c r="L13" s="94"/>
      <c r="M13" s="94"/>
      <c r="N13" s="94"/>
      <c r="O13" s="48"/>
      <c r="P13" s="51"/>
    </row>
    <row r="14" spans="1:21" ht="18" thickBot="1" x14ac:dyDescent="0.45">
      <c r="R14" s="1" t="s">
        <v>66</v>
      </c>
      <c r="S14" s="1" t="s">
        <v>106</v>
      </c>
    </row>
    <row r="15" spans="1:21" ht="19.8" thickBot="1" x14ac:dyDescent="0.45">
      <c r="A15" s="96" t="s">
        <v>6</v>
      </c>
      <c r="B15" s="97"/>
      <c r="C15" s="97"/>
      <c r="D15" s="97"/>
      <c r="E15" s="97"/>
      <c r="F15" s="98"/>
      <c r="G15" s="96" t="s">
        <v>7</v>
      </c>
      <c r="H15" s="97"/>
      <c r="I15" s="97"/>
      <c r="J15" s="97"/>
      <c r="K15" s="97"/>
      <c r="L15" s="97"/>
      <c r="M15" s="97"/>
      <c r="N15" s="97"/>
      <c r="O15" s="98"/>
      <c r="R15" s="1">
        <v>81.400000000000006</v>
      </c>
      <c r="S15" s="1">
        <v>73.5</v>
      </c>
    </row>
    <row r="16" spans="1:21" x14ac:dyDescent="0.4">
      <c r="A16" s="5" t="s">
        <v>14</v>
      </c>
      <c r="B16" s="99" t="s">
        <v>20</v>
      </c>
      <c r="C16" s="99"/>
      <c r="D16" s="99"/>
      <c r="E16" s="6" t="s">
        <v>22</v>
      </c>
      <c r="F16" s="10" t="s">
        <v>23</v>
      </c>
      <c r="G16" s="100" t="str">
        <f>A16</f>
        <v>구분</v>
      </c>
      <c r="H16" s="101"/>
      <c r="I16" s="20" t="s">
        <v>3</v>
      </c>
      <c r="J16" s="102" t="str">
        <f>B16</f>
        <v>진료내역</v>
      </c>
      <c r="K16" s="103"/>
      <c r="L16" s="104"/>
      <c r="M16" s="6" t="s">
        <v>22</v>
      </c>
      <c r="N16" s="6" t="s">
        <v>23</v>
      </c>
      <c r="O16" s="6" t="s">
        <v>46</v>
      </c>
      <c r="P16" s="41" t="s">
        <v>48</v>
      </c>
      <c r="Q16" s="5" t="s">
        <v>43</v>
      </c>
      <c r="R16" s="40" t="s">
        <v>44</v>
      </c>
      <c r="S16" s="63" t="s">
        <v>51</v>
      </c>
      <c r="T16" s="43" t="s">
        <v>189</v>
      </c>
      <c r="U16" s="43" t="s">
        <v>190</v>
      </c>
    </row>
    <row r="17" spans="1:21" x14ac:dyDescent="0.4">
      <c r="A17" s="13" t="s">
        <v>15</v>
      </c>
      <c r="B17" s="90" t="s">
        <v>21</v>
      </c>
      <c r="C17" s="90"/>
      <c r="D17" s="90"/>
      <c r="E17" s="1">
        <v>1</v>
      </c>
      <c r="F17" s="11">
        <v>1</v>
      </c>
      <c r="G17" s="81" t="str">
        <f>A17</f>
        <v>진찰료</v>
      </c>
      <c r="H17" s="82"/>
      <c r="I17" s="26" t="s">
        <v>67</v>
      </c>
      <c r="J17" s="86" t="s">
        <v>68</v>
      </c>
      <c r="K17" s="84"/>
      <c r="L17" s="85"/>
      <c r="M17" s="1">
        <v>1</v>
      </c>
      <c r="N17" s="1">
        <f>F17</f>
        <v>1</v>
      </c>
      <c r="O17" s="1"/>
      <c r="P17" s="46"/>
      <c r="Q17" s="7">
        <v>134.47</v>
      </c>
      <c r="R17" s="1">
        <v>81.400000000000006</v>
      </c>
      <c r="S17" s="68">
        <f>Q17*M17*N17*R17</f>
        <v>10945.858</v>
      </c>
      <c r="T17" s="70">
        <f>S17</f>
        <v>10945.858</v>
      </c>
      <c r="U17" s="1"/>
    </row>
    <row r="18" spans="1:21" x14ac:dyDescent="0.4">
      <c r="A18" s="14"/>
      <c r="B18" s="3" t="s">
        <v>24</v>
      </c>
      <c r="C18" s="3"/>
      <c r="D18" s="3"/>
      <c r="E18" s="1">
        <v>1</v>
      </c>
      <c r="F18" s="11">
        <v>1</v>
      </c>
      <c r="G18" s="81"/>
      <c r="H18" s="82"/>
      <c r="I18" s="4" t="s">
        <v>69</v>
      </c>
      <c r="J18" s="91" t="s">
        <v>70</v>
      </c>
      <c r="K18" s="92"/>
      <c r="L18" s="93"/>
      <c r="M18" s="1">
        <f>E18</f>
        <v>1</v>
      </c>
      <c r="N18" s="1">
        <f>F18</f>
        <v>1</v>
      </c>
      <c r="O18" s="1"/>
      <c r="P18" s="46"/>
      <c r="Q18" s="7">
        <v>2.34</v>
      </c>
      <c r="R18" s="1">
        <v>81.400000000000006</v>
      </c>
      <c r="S18" s="68">
        <f t="shared" ref="S18:S37" si="1">Q18*M18*N18*R18</f>
        <v>190.476</v>
      </c>
      <c r="T18" s="70">
        <f>S18</f>
        <v>190.476</v>
      </c>
      <c r="U18" s="1"/>
    </row>
    <row r="19" spans="1:21" x14ac:dyDescent="0.4">
      <c r="A19" s="13" t="s">
        <v>16</v>
      </c>
      <c r="B19" s="105" t="s">
        <v>25</v>
      </c>
      <c r="C19" s="106"/>
      <c r="D19" s="107"/>
      <c r="E19" s="1"/>
      <c r="F19" s="11"/>
      <c r="G19" s="81" t="str">
        <f t="shared" ref="G19:G34" si="2">A19</f>
        <v>약재료</v>
      </c>
      <c r="H19" s="82"/>
      <c r="I19" s="1"/>
      <c r="J19" s="87" t="str">
        <f t="shared" ref="J19:J35" si="3">B19</f>
        <v>외래환자조제복약지도료</v>
      </c>
      <c r="K19" s="88"/>
      <c r="L19" s="89"/>
      <c r="M19" s="1"/>
      <c r="N19" s="1"/>
      <c r="O19" s="1" t="s">
        <v>47</v>
      </c>
      <c r="P19" s="46" t="s">
        <v>49</v>
      </c>
      <c r="Q19" s="7"/>
      <c r="R19" s="1">
        <v>81.400000000000006</v>
      </c>
      <c r="S19" s="68">
        <f t="shared" si="1"/>
        <v>0</v>
      </c>
      <c r="T19" s="1"/>
      <c r="U19" s="1"/>
    </row>
    <row r="20" spans="1:21" x14ac:dyDescent="0.4">
      <c r="A20" s="15"/>
      <c r="B20" s="90" t="s">
        <v>26</v>
      </c>
      <c r="C20" s="90"/>
      <c r="D20" s="90"/>
      <c r="E20" s="1">
        <v>3</v>
      </c>
      <c r="F20" s="11">
        <v>14</v>
      </c>
      <c r="G20" s="81"/>
      <c r="H20" s="82"/>
      <c r="I20" s="1"/>
      <c r="J20" s="87" t="str">
        <f t="shared" si="3"/>
        <v>아가메이트젤리</v>
      </c>
      <c r="K20" s="88"/>
      <c r="L20" s="89"/>
      <c r="M20" s="1"/>
      <c r="N20" s="1"/>
      <c r="O20" s="1" t="s">
        <v>47</v>
      </c>
      <c r="P20" s="46"/>
      <c r="Q20" s="7"/>
      <c r="R20" s="1">
        <v>81.400000000000006</v>
      </c>
      <c r="S20" s="68">
        <f t="shared" si="1"/>
        <v>0</v>
      </c>
      <c r="T20" s="1"/>
      <c r="U20" s="1"/>
    </row>
    <row r="21" spans="1:21" x14ac:dyDescent="0.4">
      <c r="A21" s="15"/>
      <c r="B21" s="90" t="s">
        <v>27</v>
      </c>
      <c r="C21" s="90"/>
      <c r="D21" s="90"/>
      <c r="E21" s="1">
        <v>1</v>
      </c>
      <c r="F21" s="11">
        <v>14</v>
      </c>
      <c r="G21" s="81"/>
      <c r="H21" s="82"/>
      <c r="I21" s="1"/>
      <c r="J21" s="87" t="str">
        <f t="shared" si="3"/>
        <v>보령아스트릭스캡슐</v>
      </c>
      <c r="K21" s="88"/>
      <c r="L21" s="89"/>
      <c r="M21" s="1"/>
      <c r="N21" s="1"/>
      <c r="O21" s="1" t="s">
        <v>47</v>
      </c>
      <c r="P21" s="46"/>
      <c r="Q21" s="7"/>
      <c r="R21" s="1">
        <v>81.400000000000006</v>
      </c>
      <c r="S21" s="68">
        <f t="shared" si="1"/>
        <v>0</v>
      </c>
      <c r="T21" s="1"/>
      <c r="U21" s="1"/>
    </row>
    <row r="22" spans="1:21" x14ac:dyDescent="0.4">
      <c r="A22" s="15"/>
      <c r="B22" s="90" t="s">
        <v>28</v>
      </c>
      <c r="C22" s="90"/>
      <c r="D22" s="90"/>
      <c r="E22" s="1">
        <v>1</v>
      </c>
      <c r="F22" s="11">
        <v>14</v>
      </c>
      <c r="G22" s="81"/>
      <c r="H22" s="82"/>
      <c r="I22" s="1"/>
      <c r="J22" s="87" t="str">
        <f t="shared" si="3"/>
        <v>코자정</v>
      </c>
      <c r="K22" s="88"/>
      <c r="L22" s="89"/>
      <c r="M22" s="1"/>
      <c r="N22" s="1"/>
      <c r="O22" s="1" t="s">
        <v>47</v>
      </c>
      <c r="P22" s="46"/>
      <c r="Q22" s="7"/>
      <c r="R22" s="1">
        <v>81.400000000000006</v>
      </c>
      <c r="S22" s="68">
        <f t="shared" si="1"/>
        <v>0</v>
      </c>
      <c r="T22" s="1"/>
      <c r="U22" s="1"/>
    </row>
    <row r="23" spans="1:21" x14ac:dyDescent="0.4">
      <c r="A23" s="15"/>
      <c r="B23" s="90" t="s">
        <v>29</v>
      </c>
      <c r="C23" s="90"/>
      <c r="D23" s="90"/>
      <c r="E23" s="1">
        <v>2</v>
      </c>
      <c r="F23" s="11">
        <v>14</v>
      </c>
      <c r="G23" s="81"/>
      <c r="H23" s="82"/>
      <c r="I23" s="1"/>
      <c r="J23" s="87" t="str">
        <f t="shared" si="3"/>
        <v>달라트렌정</v>
      </c>
      <c r="K23" s="88"/>
      <c r="L23" s="89"/>
      <c r="M23" s="1"/>
      <c r="N23" s="1"/>
      <c r="O23" s="1" t="s">
        <v>47</v>
      </c>
      <c r="P23" s="46"/>
      <c r="Q23" s="7"/>
      <c r="R23" s="1">
        <v>81.400000000000006</v>
      </c>
      <c r="S23" s="68">
        <f t="shared" si="1"/>
        <v>0</v>
      </c>
      <c r="T23" s="1"/>
      <c r="U23" s="1"/>
    </row>
    <row r="24" spans="1:21" x14ac:dyDescent="0.4">
      <c r="A24" s="15"/>
      <c r="B24" s="90" t="s">
        <v>30</v>
      </c>
      <c r="C24" s="90"/>
      <c r="D24" s="90"/>
      <c r="E24" s="1">
        <v>1</v>
      </c>
      <c r="F24" s="11">
        <v>14</v>
      </c>
      <c r="G24" s="81"/>
      <c r="H24" s="82"/>
      <c r="I24" s="1"/>
      <c r="J24" s="87" t="str">
        <f t="shared" si="3"/>
        <v>이소켓서방켑슐</v>
      </c>
      <c r="K24" s="88"/>
      <c r="L24" s="89"/>
      <c r="M24" s="1"/>
      <c r="N24" s="1"/>
      <c r="O24" s="1" t="s">
        <v>47</v>
      </c>
      <c r="P24" s="46"/>
      <c r="Q24" s="7"/>
      <c r="R24" s="1">
        <v>81.400000000000006</v>
      </c>
      <c r="S24" s="68">
        <f t="shared" si="1"/>
        <v>0</v>
      </c>
      <c r="T24" s="1"/>
      <c r="U24" s="1"/>
    </row>
    <row r="25" spans="1:21" x14ac:dyDescent="0.4">
      <c r="A25" s="15"/>
      <c r="B25" s="90" t="s">
        <v>31</v>
      </c>
      <c r="C25" s="90"/>
      <c r="D25" s="90"/>
      <c r="E25" s="1">
        <v>1</v>
      </c>
      <c r="F25" s="11">
        <v>14</v>
      </c>
      <c r="G25" s="81"/>
      <c r="H25" s="82"/>
      <c r="I25" s="1"/>
      <c r="J25" s="87" t="str">
        <f t="shared" si="3"/>
        <v>리피도정</v>
      </c>
      <c r="K25" s="88"/>
      <c r="L25" s="89"/>
      <c r="M25" s="1"/>
      <c r="N25" s="1"/>
      <c r="O25" s="1" t="s">
        <v>47</v>
      </c>
      <c r="P25" s="46"/>
      <c r="Q25" s="7"/>
      <c r="R25" s="1">
        <v>81.400000000000006</v>
      </c>
      <c r="S25" s="68">
        <f t="shared" si="1"/>
        <v>0</v>
      </c>
      <c r="T25" s="1"/>
      <c r="U25" s="1"/>
    </row>
    <row r="26" spans="1:21" x14ac:dyDescent="0.4">
      <c r="A26" s="15"/>
      <c r="B26" s="90" t="s">
        <v>32</v>
      </c>
      <c r="C26" s="90"/>
      <c r="D26" s="90"/>
      <c r="E26" s="1">
        <v>6</v>
      </c>
      <c r="F26" s="11">
        <v>14</v>
      </c>
      <c r="G26" s="81"/>
      <c r="H26" s="82"/>
      <c r="I26" s="1"/>
      <c r="J26" s="87" t="str">
        <f t="shared" si="3"/>
        <v>네프로정</v>
      </c>
      <c r="K26" s="88"/>
      <c r="L26" s="89"/>
      <c r="M26" s="1"/>
      <c r="N26" s="1"/>
      <c r="O26" s="1" t="s">
        <v>47</v>
      </c>
      <c r="P26" s="46"/>
      <c r="Q26" s="7"/>
      <c r="R26" s="1">
        <v>81.400000000000006</v>
      </c>
      <c r="S26" s="68">
        <f t="shared" si="1"/>
        <v>0</v>
      </c>
      <c r="T26" s="1"/>
      <c r="U26" s="1"/>
    </row>
    <row r="27" spans="1:21" x14ac:dyDescent="0.4">
      <c r="A27" s="15"/>
      <c r="B27" s="90" t="s">
        <v>33</v>
      </c>
      <c r="C27" s="90"/>
      <c r="D27" s="90"/>
      <c r="E27" s="1">
        <v>1</v>
      </c>
      <c r="F27" s="11">
        <v>14</v>
      </c>
      <c r="G27" s="81"/>
      <c r="H27" s="82"/>
      <c r="I27" s="1"/>
      <c r="J27" s="87" t="str">
        <f t="shared" si="3"/>
        <v>레날민정</v>
      </c>
      <c r="K27" s="88"/>
      <c r="L27" s="89"/>
      <c r="M27" s="1"/>
      <c r="N27" s="1"/>
      <c r="O27" s="1" t="s">
        <v>47</v>
      </c>
      <c r="P27" s="46"/>
      <c r="Q27" s="7"/>
      <c r="R27" s="1">
        <v>81.400000000000006</v>
      </c>
      <c r="S27" s="68">
        <f t="shared" si="1"/>
        <v>0</v>
      </c>
      <c r="T27" s="1"/>
      <c r="U27" s="1"/>
    </row>
    <row r="28" spans="1:21" x14ac:dyDescent="0.4">
      <c r="A28" s="15"/>
      <c r="B28" s="90" t="s">
        <v>34</v>
      </c>
      <c r="C28" s="90"/>
      <c r="D28" s="90"/>
      <c r="E28" s="1">
        <v>2</v>
      </c>
      <c r="F28" s="11">
        <v>14</v>
      </c>
      <c r="G28" s="81"/>
      <c r="H28" s="82"/>
      <c r="I28" s="1"/>
      <c r="J28" s="87" t="str">
        <f t="shared" si="3"/>
        <v>한일셀벡스켑슐</v>
      </c>
      <c r="K28" s="88"/>
      <c r="L28" s="89"/>
      <c r="M28" s="1"/>
      <c r="N28" s="1"/>
      <c r="O28" s="1" t="s">
        <v>47</v>
      </c>
      <c r="P28" s="46"/>
      <c r="Q28" s="7"/>
      <c r="R28" s="1">
        <v>81.400000000000006</v>
      </c>
      <c r="S28" s="68">
        <f t="shared" si="1"/>
        <v>0</v>
      </c>
      <c r="T28" s="1"/>
      <c r="U28" s="1"/>
    </row>
    <row r="29" spans="1:21" x14ac:dyDescent="0.4">
      <c r="A29" s="15"/>
      <c r="B29" s="90" t="s">
        <v>35</v>
      </c>
      <c r="C29" s="90"/>
      <c r="D29" s="90"/>
      <c r="E29" s="1">
        <v>2</v>
      </c>
      <c r="F29" s="11">
        <v>14</v>
      </c>
      <c r="G29" s="81"/>
      <c r="H29" s="82"/>
      <c r="I29" s="1"/>
      <c r="J29" s="87" t="str">
        <f t="shared" si="3"/>
        <v>썬지로이드정</v>
      </c>
      <c r="K29" s="88"/>
      <c r="L29" s="89"/>
      <c r="M29" s="1"/>
      <c r="N29" s="1"/>
      <c r="O29" s="1" t="s">
        <v>47</v>
      </c>
      <c r="P29" s="46"/>
      <c r="Q29" s="7"/>
      <c r="R29" s="1">
        <v>81.400000000000006</v>
      </c>
      <c r="S29" s="68">
        <f t="shared" si="1"/>
        <v>0</v>
      </c>
      <c r="T29" s="1"/>
      <c r="U29" s="1"/>
    </row>
    <row r="30" spans="1:21" ht="34.799999999999997" customHeight="1" x14ac:dyDescent="0.4">
      <c r="A30" s="13" t="s">
        <v>17</v>
      </c>
      <c r="B30" s="3" t="s">
        <v>36</v>
      </c>
      <c r="C30" s="3"/>
      <c r="D30" s="3"/>
      <c r="E30" s="1">
        <v>1</v>
      </c>
      <c r="F30" s="11">
        <v>1</v>
      </c>
      <c r="G30" s="81" t="str">
        <f t="shared" si="2"/>
        <v>주사료</v>
      </c>
      <c r="H30" s="82"/>
      <c r="I30" s="4" t="s">
        <v>72</v>
      </c>
      <c r="J30" s="83" t="s">
        <v>71</v>
      </c>
      <c r="K30" s="84"/>
      <c r="L30" s="85"/>
      <c r="M30" s="1">
        <f>E30</f>
        <v>1</v>
      </c>
      <c r="N30" s="1">
        <f>F30</f>
        <v>1</v>
      </c>
      <c r="O30" s="1"/>
      <c r="P30" s="46"/>
      <c r="Q30" s="7">
        <v>14.7</v>
      </c>
      <c r="R30" s="1">
        <v>81.400000000000006</v>
      </c>
      <c r="S30" s="68">
        <f t="shared" si="1"/>
        <v>1196.58</v>
      </c>
      <c r="T30" s="1"/>
      <c r="U30" s="70">
        <f>S30</f>
        <v>1196.58</v>
      </c>
    </row>
    <row r="31" spans="1:21" x14ac:dyDescent="0.4">
      <c r="A31" s="15"/>
      <c r="B31" s="90" t="s">
        <v>73</v>
      </c>
      <c r="C31" s="90"/>
      <c r="D31" s="90"/>
      <c r="E31" s="1">
        <v>2</v>
      </c>
      <c r="F31" s="11">
        <v>1</v>
      </c>
      <c r="G31" s="81"/>
      <c r="H31" s="82"/>
      <c r="I31" s="26">
        <v>666300331</v>
      </c>
      <c r="J31" s="91" t="s">
        <v>74</v>
      </c>
      <c r="K31" s="92"/>
      <c r="L31" s="93"/>
      <c r="M31" s="4">
        <v>1</v>
      </c>
      <c r="N31" s="1">
        <f>F31</f>
        <v>1</v>
      </c>
      <c r="O31" s="1"/>
      <c r="P31" s="46" t="s">
        <v>50</v>
      </c>
      <c r="Q31" s="47">
        <v>36409</v>
      </c>
      <c r="R31" s="1">
        <v>1</v>
      </c>
      <c r="S31" s="68">
        <f t="shared" si="1"/>
        <v>36409</v>
      </c>
      <c r="T31" s="70">
        <f>S31</f>
        <v>36409</v>
      </c>
      <c r="U31" s="1"/>
    </row>
    <row r="32" spans="1:21" ht="36.6" customHeight="1" x14ac:dyDescent="0.4">
      <c r="A32" s="13" t="s">
        <v>18</v>
      </c>
      <c r="B32" s="90" t="s">
        <v>37</v>
      </c>
      <c r="C32" s="90"/>
      <c r="D32" s="90"/>
      <c r="E32" s="1">
        <v>2</v>
      </c>
      <c r="F32" s="11">
        <v>1</v>
      </c>
      <c r="G32" s="81" t="str">
        <f t="shared" si="2"/>
        <v>처치및 수술료</v>
      </c>
      <c r="H32" s="82"/>
      <c r="I32" s="4" t="s">
        <v>75</v>
      </c>
      <c r="J32" s="91" t="s">
        <v>76</v>
      </c>
      <c r="K32" s="92"/>
      <c r="L32" s="93"/>
      <c r="M32" s="4">
        <v>1</v>
      </c>
      <c r="N32" s="1">
        <f>F32</f>
        <v>1</v>
      </c>
      <c r="O32" s="1"/>
      <c r="P32" s="46" t="s">
        <v>78</v>
      </c>
      <c r="Q32" s="7">
        <v>1905.51</v>
      </c>
      <c r="R32" s="1">
        <v>81.400000000000006</v>
      </c>
      <c r="S32" s="68">
        <f t="shared" si="1"/>
        <v>155108.514</v>
      </c>
      <c r="T32" s="1"/>
      <c r="U32" s="70">
        <f>S32</f>
        <v>155108.514</v>
      </c>
    </row>
    <row r="33" spans="1:22" x14ac:dyDescent="0.4">
      <c r="A33" s="15"/>
      <c r="B33" s="90"/>
      <c r="C33" s="90"/>
      <c r="D33" s="90"/>
      <c r="E33" s="1"/>
      <c r="F33" s="11"/>
      <c r="G33" s="81"/>
      <c r="H33" s="82"/>
      <c r="I33" s="1"/>
      <c r="J33" s="87" t="s">
        <v>77</v>
      </c>
      <c r="K33" s="88"/>
      <c r="L33" s="89"/>
      <c r="M33" s="1"/>
      <c r="N33" s="1"/>
      <c r="O33" s="1"/>
      <c r="P33" s="46"/>
      <c r="Q33" s="7"/>
      <c r="R33" s="1">
        <v>81.400000000000006</v>
      </c>
      <c r="S33" s="68">
        <f t="shared" si="1"/>
        <v>0</v>
      </c>
      <c r="T33" s="1"/>
      <c r="U33" s="1"/>
    </row>
    <row r="34" spans="1:22" x14ac:dyDescent="0.4">
      <c r="A34" s="13" t="s">
        <v>19</v>
      </c>
      <c r="B34" s="80" t="s">
        <v>38</v>
      </c>
      <c r="C34" s="80"/>
      <c r="D34" s="80"/>
      <c r="E34" s="1">
        <v>1</v>
      </c>
      <c r="F34" s="11">
        <v>1</v>
      </c>
      <c r="G34" s="81" t="str">
        <f t="shared" si="2"/>
        <v>검사료</v>
      </c>
      <c r="H34" s="82"/>
      <c r="I34" s="4" t="s">
        <v>80</v>
      </c>
      <c r="J34" s="83" t="s">
        <v>79</v>
      </c>
      <c r="K34" s="84"/>
      <c r="L34" s="85"/>
      <c r="M34" s="1">
        <f t="shared" ref="M34:N37" si="4">E34</f>
        <v>1</v>
      </c>
      <c r="N34" s="1">
        <f t="shared" si="4"/>
        <v>1</v>
      </c>
      <c r="O34" s="1"/>
      <c r="P34" s="46"/>
      <c r="Q34" s="7">
        <v>21.52</v>
      </c>
      <c r="R34" s="1">
        <v>81.400000000000006</v>
      </c>
      <c r="S34" s="68">
        <f t="shared" si="1"/>
        <v>1751.7280000000001</v>
      </c>
      <c r="T34" s="1"/>
      <c r="U34" s="70">
        <f t="shared" ref="U34:U37" si="5">S34</f>
        <v>1751.7280000000001</v>
      </c>
    </row>
    <row r="35" spans="1:22" x14ac:dyDescent="0.4">
      <c r="A35" s="15"/>
      <c r="B35" s="80" t="s">
        <v>39</v>
      </c>
      <c r="C35" s="80"/>
      <c r="D35" s="80"/>
      <c r="E35" s="1">
        <v>1</v>
      </c>
      <c r="F35" s="11">
        <v>1</v>
      </c>
      <c r="G35" s="81"/>
      <c r="H35" s="82"/>
      <c r="I35" s="4" t="s">
        <v>81</v>
      </c>
      <c r="J35" s="87" t="str">
        <f t="shared" si="3"/>
        <v>크레아티닌</v>
      </c>
      <c r="K35" s="88"/>
      <c r="L35" s="89"/>
      <c r="M35" s="1">
        <f t="shared" si="4"/>
        <v>1</v>
      </c>
      <c r="N35" s="1">
        <f t="shared" si="4"/>
        <v>1</v>
      </c>
      <c r="O35" s="1"/>
      <c r="P35" s="46"/>
      <c r="Q35" s="7">
        <v>16.75</v>
      </c>
      <c r="R35" s="1">
        <v>81.400000000000006</v>
      </c>
      <c r="S35" s="68">
        <f t="shared" si="1"/>
        <v>1363.45</v>
      </c>
      <c r="T35" s="1"/>
      <c r="U35" s="70">
        <f t="shared" si="5"/>
        <v>1363.45</v>
      </c>
    </row>
    <row r="36" spans="1:22" x14ac:dyDescent="0.4">
      <c r="A36" s="15"/>
      <c r="B36" s="80" t="s">
        <v>40</v>
      </c>
      <c r="C36" s="80"/>
      <c r="D36" s="80"/>
      <c r="E36" s="1">
        <v>1</v>
      </c>
      <c r="F36" s="11">
        <v>1</v>
      </c>
      <c r="G36" s="81"/>
      <c r="H36" s="82"/>
      <c r="I36" s="28" t="s">
        <v>84</v>
      </c>
      <c r="J36" s="86" t="s">
        <v>82</v>
      </c>
      <c r="K36" s="84"/>
      <c r="L36" s="85"/>
      <c r="M36" s="1">
        <f t="shared" si="4"/>
        <v>1</v>
      </c>
      <c r="N36" s="1">
        <f t="shared" si="4"/>
        <v>1</v>
      </c>
      <c r="O36" s="1"/>
      <c r="P36" s="46"/>
      <c r="Q36" s="7">
        <v>15.15</v>
      </c>
      <c r="R36" s="1">
        <v>81.400000000000006</v>
      </c>
      <c r="S36" s="68">
        <f t="shared" si="1"/>
        <v>1233.21</v>
      </c>
      <c r="T36" s="1"/>
      <c r="U36" s="70">
        <f t="shared" si="5"/>
        <v>1233.21</v>
      </c>
    </row>
    <row r="37" spans="1:22" ht="18" thickBot="1" x14ac:dyDescent="0.45">
      <c r="A37" s="15"/>
      <c r="B37" s="80" t="s">
        <v>41</v>
      </c>
      <c r="C37" s="80"/>
      <c r="D37" s="80"/>
      <c r="E37" s="1">
        <v>1</v>
      </c>
      <c r="F37" s="11">
        <v>1</v>
      </c>
      <c r="G37" s="81"/>
      <c r="H37" s="82"/>
      <c r="I37" s="28" t="s">
        <v>85</v>
      </c>
      <c r="J37" s="86" t="s">
        <v>83</v>
      </c>
      <c r="K37" s="84"/>
      <c r="L37" s="85"/>
      <c r="M37" s="1">
        <f t="shared" si="4"/>
        <v>1</v>
      </c>
      <c r="N37" s="1">
        <f t="shared" si="4"/>
        <v>1</v>
      </c>
      <c r="O37" s="1"/>
      <c r="P37" s="46"/>
      <c r="Q37" s="8">
        <v>15.94</v>
      </c>
      <c r="R37" s="9">
        <v>81.400000000000006</v>
      </c>
      <c r="S37" s="69">
        <f t="shared" si="1"/>
        <v>1297.5160000000001</v>
      </c>
      <c r="T37" s="70"/>
      <c r="U37" s="70">
        <f t="shared" si="5"/>
        <v>1297.5160000000001</v>
      </c>
      <c r="V37" s="66">
        <f>SUM(U34:U37)</f>
        <v>5645.9040000000005</v>
      </c>
    </row>
    <row r="38" spans="1:22" x14ac:dyDescent="0.4">
      <c r="S38" t="s">
        <v>192</v>
      </c>
      <c r="T38" s="66">
        <f>SUM(T17:T37)</f>
        <v>47545.334000000003</v>
      </c>
      <c r="U38" s="66">
        <f>SUM(U17:U37)</f>
        <v>161950.99799999999</v>
      </c>
    </row>
    <row r="39" spans="1:22" x14ac:dyDescent="0.4">
      <c r="T39" s="67">
        <v>15</v>
      </c>
      <c r="U39" s="27">
        <f>U38*T39/100</f>
        <v>24292.649699999998</v>
      </c>
    </row>
    <row r="40" spans="1:22" x14ac:dyDescent="0.4">
      <c r="T40" t="s">
        <v>191</v>
      </c>
      <c r="U40" s="66">
        <f>T38+U38+U39</f>
        <v>233788.9817</v>
      </c>
    </row>
    <row r="41" spans="1:22" x14ac:dyDescent="0.4">
      <c r="S41" t="s">
        <v>193</v>
      </c>
      <c r="T41" s="67">
        <v>30</v>
      </c>
      <c r="U41" s="27">
        <f>ROUNDDOWN(U40*T41/100, -2)</f>
        <v>70100</v>
      </c>
    </row>
    <row r="42" spans="1:22" x14ac:dyDescent="0.4">
      <c r="S42" t="s">
        <v>194</v>
      </c>
      <c r="U42" s="27">
        <f>U40-U41</f>
        <v>163688.9817</v>
      </c>
    </row>
  </sheetData>
  <mergeCells count="86">
    <mergeCell ref="A1:B1"/>
    <mergeCell ref="C1:D1"/>
    <mergeCell ref="A2:B2"/>
    <mergeCell ref="C2:D2"/>
    <mergeCell ref="A3:B3"/>
    <mergeCell ref="C3:D3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G19:H19"/>
    <mergeCell ref="J19:L19"/>
    <mergeCell ref="D13:F13"/>
    <mergeCell ref="K13:N13"/>
    <mergeCell ref="A15:F15"/>
    <mergeCell ref="G15:O15"/>
    <mergeCell ref="B16:D16"/>
    <mergeCell ref="G16:H16"/>
    <mergeCell ref="J16:L16"/>
    <mergeCell ref="B19:D19"/>
    <mergeCell ref="B17:D17"/>
    <mergeCell ref="G17:H17"/>
    <mergeCell ref="J17:L17"/>
    <mergeCell ref="G18:H18"/>
    <mergeCell ref="J18:L18"/>
    <mergeCell ref="B22:D22"/>
    <mergeCell ref="G22:H22"/>
    <mergeCell ref="J22:L22"/>
    <mergeCell ref="B23:D23"/>
    <mergeCell ref="G23:H23"/>
    <mergeCell ref="J23:L23"/>
    <mergeCell ref="B20:D20"/>
    <mergeCell ref="G20:H20"/>
    <mergeCell ref="J20:L20"/>
    <mergeCell ref="B21:D21"/>
    <mergeCell ref="G21:H21"/>
    <mergeCell ref="J21:L21"/>
    <mergeCell ref="B26:D26"/>
    <mergeCell ref="G26:H26"/>
    <mergeCell ref="J26:L26"/>
    <mergeCell ref="B27:D27"/>
    <mergeCell ref="G27:H27"/>
    <mergeCell ref="J27:L27"/>
    <mergeCell ref="B24:D24"/>
    <mergeCell ref="G24:H24"/>
    <mergeCell ref="J24:L24"/>
    <mergeCell ref="B25:D25"/>
    <mergeCell ref="G25:H25"/>
    <mergeCell ref="J25:L25"/>
    <mergeCell ref="G30:H30"/>
    <mergeCell ref="J30:L30"/>
    <mergeCell ref="B31:D31"/>
    <mergeCell ref="G31:H31"/>
    <mergeCell ref="J31:L31"/>
    <mergeCell ref="B28:D28"/>
    <mergeCell ref="G28:H28"/>
    <mergeCell ref="J28:L28"/>
    <mergeCell ref="B29:D29"/>
    <mergeCell ref="G29:H29"/>
    <mergeCell ref="J29:L29"/>
    <mergeCell ref="B33:D33"/>
    <mergeCell ref="G33:H33"/>
    <mergeCell ref="J33:L33"/>
    <mergeCell ref="B32:D32"/>
    <mergeCell ref="G32:H32"/>
    <mergeCell ref="J32:L32"/>
    <mergeCell ref="B34:D34"/>
    <mergeCell ref="G34:H34"/>
    <mergeCell ref="J34:L34"/>
    <mergeCell ref="B37:D37"/>
    <mergeCell ref="G37:H37"/>
    <mergeCell ref="J37:L37"/>
    <mergeCell ref="B35:D35"/>
    <mergeCell ref="G35:H35"/>
    <mergeCell ref="J35:L35"/>
    <mergeCell ref="B36:D36"/>
    <mergeCell ref="G36:H36"/>
    <mergeCell ref="J36:L3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opLeftCell="E28" zoomScale="90" zoomScaleNormal="90" workbookViewId="0">
      <selection activeCell="V42" sqref="V42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6.6992187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  <col min="21" max="21" width="7.8984375" customWidth="1"/>
  </cols>
  <sheetData>
    <row r="1" spans="1:21" x14ac:dyDescent="0.4">
      <c r="A1" s="108" t="s">
        <v>52</v>
      </c>
      <c r="B1" s="108"/>
      <c r="C1" s="108">
        <v>2</v>
      </c>
      <c r="D1" s="108"/>
      <c r="F1" t="s">
        <v>65</v>
      </c>
    </row>
    <row r="2" spans="1:21" x14ac:dyDescent="0.4">
      <c r="A2" s="108" t="s">
        <v>54</v>
      </c>
      <c r="B2" s="108"/>
      <c r="C2" s="108" t="s">
        <v>57</v>
      </c>
      <c r="D2" s="108"/>
      <c r="F2" t="s">
        <v>87</v>
      </c>
    </row>
    <row r="3" spans="1:21" x14ac:dyDescent="0.4">
      <c r="A3" s="108" t="s">
        <v>53</v>
      </c>
      <c r="B3" s="108"/>
      <c r="C3" s="108">
        <v>201620014</v>
      </c>
      <c r="D3" s="108"/>
    </row>
    <row r="4" spans="1:21" x14ac:dyDescent="0.4">
      <c r="A4" t="s">
        <v>55</v>
      </c>
      <c r="C4" s="108" t="s">
        <v>58</v>
      </c>
      <c r="D4" s="108"/>
    </row>
    <row r="5" spans="1:21" x14ac:dyDescent="0.4">
      <c r="A5" t="s">
        <v>56</v>
      </c>
      <c r="C5" s="108" t="s">
        <v>59</v>
      </c>
      <c r="D5" s="108"/>
    </row>
    <row r="6" spans="1:21" x14ac:dyDescent="0.4">
      <c r="A6" t="s">
        <v>60</v>
      </c>
      <c r="C6" t="s">
        <v>61</v>
      </c>
    </row>
    <row r="7" spans="1:21" ht="18" thickBot="1" x14ac:dyDescent="0.45"/>
    <row r="8" spans="1:21" ht="19.8" thickBot="1" x14ac:dyDescent="0.45">
      <c r="A8" s="109" t="s">
        <v>6</v>
      </c>
      <c r="B8" s="110"/>
      <c r="C8" s="110"/>
      <c r="D8" s="110"/>
      <c r="E8" s="110"/>
      <c r="F8" s="111"/>
      <c r="G8" s="96" t="s">
        <v>7</v>
      </c>
      <c r="H8" s="97"/>
      <c r="I8" s="97"/>
      <c r="J8" s="97"/>
      <c r="K8" s="97"/>
      <c r="L8" s="97"/>
      <c r="M8" s="97"/>
      <c r="N8" s="97"/>
      <c r="O8" s="98"/>
    </row>
    <row r="9" spans="1:21" x14ac:dyDescent="0.4">
      <c r="A9" s="5" t="s">
        <v>0</v>
      </c>
      <c r="B9" s="6" t="s">
        <v>1</v>
      </c>
      <c r="C9" s="6" t="s">
        <v>3</v>
      </c>
      <c r="D9" s="113" t="s">
        <v>4</v>
      </c>
      <c r="E9" s="113"/>
      <c r="F9" s="114"/>
      <c r="G9" s="21" t="s">
        <v>5</v>
      </c>
      <c r="H9" s="22" t="str">
        <f t="shared" ref="H9:J10" si="0">A9</f>
        <v>성별</v>
      </c>
      <c r="I9" s="6" t="str">
        <f t="shared" si="0"/>
        <v>나이</v>
      </c>
      <c r="J9" s="6" t="str">
        <f t="shared" si="0"/>
        <v>코드</v>
      </c>
      <c r="K9" s="115" t="str">
        <f t="shared" ref="K9:K11" si="1">D9</f>
        <v>병명</v>
      </c>
      <c r="L9" s="116"/>
      <c r="M9" s="116"/>
      <c r="N9" s="117"/>
      <c r="O9" s="10" t="str">
        <f>G9</f>
        <v>진료과</v>
      </c>
    </row>
    <row r="10" spans="1:21" x14ac:dyDescent="0.4">
      <c r="A10" s="7" t="s">
        <v>2</v>
      </c>
      <c r="B10" s="1">
        <v>38</v>
      </c>
      <c r="C10" s="1" t="s">
        <v>8</v>
      </c>
      <c r="D10" s="118" t="s">
        <v>89</v>
      </c>
      <c r="E10" s="118"/>
      <c r="F10" s="119"/>
      <c r="G10" s="23" t="s">
        <v>12</v>
      </c>
      <c r="H10" s="2" t="str">
        <f t="shared" si="0"/>
        <v>남</v>
      </c>
      <c r="I10" s="1">
        <f t="shared" si="0"/>
        <v>38</v>
      </c>
      <c r="J10" s="4" t="s">
        <v>62</v>
      </c>
      <c r="K10" s="91" t="s">
        <v>195</v>
      </c>
      <c r="L10" s="92"/>
      <c r="M10" s="92"/>
      <c r="N10" s="93"/>
      <c r="O10" s="11" t="str">
        <f>G10</f>
        <v>신장내과</v>
      </c>
      <c r="P10" t="s">
        <v>64</v>
      </c>
      <c r="Q10" t="s">
        <v>92</v>
      </c>
    </row>
    <row r="11" spans="1:21" x14ac:dyDescent="0.4">
      <c r="A11" s="7"/>
      <c r="B11" s="1"/>
      <c r="C11" s="1" t="s">
        <v>88</v>
      </c>
      <c r="D11" s="118" t="s">
        <v>90</v>
      </c>
      <c r="E11" s="118"/>
      <c r="F11" s="119"/>
      <c r="G11" s="23"/>
      <c r="H11" s="2"/>
      <c r="I11" s="1"/>
      <c r="J11" s="4" t="s">
        <v>91</v>
      </c>
      <c r="K11" s="118" t="str">
        <f t="shared" si="1"/>
        <v>고칼륨혈증</v>
      </c>
      <c r="L11" s="118"/>
      <c r="M11" s="118"/>
      <c r="N11" s="118"/>
      <c r="O11" s="11"/>
      <c r="P11" t="s">
        <v>64</v>
      </c>
    </row>
    <row r="12" spans="1:21" x14ac:dyDescent="0.4">
      <c r="A12" s="7"/>
      <c r="B12" s="1"/>
      <c r="C12" s="1"/>
      <c r="D12" s="118"/>
      <c r="E12" s="118"/>
      <c r="F12" s="119"/>
      <c r="G12" s="23"/>
      <c r="H12" s="2"/>
      <c r="I12" s="1"/>
      <c r="J12" s="1"/>
      <c r="K12" s="118"/>
      <c r="L12" s="118"/>
      <c r="M12" s="118"/>
      <c r="N12" s="118"/>
      <c r="O12" s="11"/>
    </row>
    <row r="13" spans="1:21" ht="18" thickBot="1" x14ac:dyDescent="0.45">
      <c r="A13" s="8"/>
      <c r="B13" s="9"/>
      <c r="C13" s="9"/>
      <c r="D13" s="94"/>
      <c r="E13" s="94"/>
      <c r="F13" s="95"/>
      <c r="G13" s="24"/>
      <c r="H13" s="25"/>
      <c r="I13" s="9"/>
      <c r="J13" s="9"/>
      <c r="K13" s="94"/>
      <c r="L13" s="94"/>
      <c r="M13" s="94"/>
      <c r="N13" s="94"/>
      <c r="O13" s="12"/>
    </row>
    <row r="14" spans="1:21" ht="18" thickBot="1" x14ac:dyDescent="0.45">
      <c r="R14" s="5" t="s">
        <v>105</v>
      </c>
      <c r="S14" s="53" t="s">
        <v>106</v>
      </c>
    </row>
    <row r="15" spans="1:21" ht="19.8" thickBot="1" x14ac:dyDescent="0.45">
      <c r="A15" s="96" t="s">
        <v>13</v>
      </c>
      <c r="B15" s="97"/>
      <c r="C15" s="97"/>
      <c r="D15" s="97"/>
      <c r="E15" s="97"/>
      <c r="F15" s="98"/>
      <c r="G15" s="149" t="s">
        <v>45</v>
      </c>
      <c r="H15" s="150"/>
      <c r="I15" s="150"/>
      <c r="J15" s="150"/>
      <c r="K15" s="150"/>
      <c r="L15" s="150"/>
      <c r="M15" s="150"/>
      <c r="N15" s="150"/>
      <c r="O15" s="150"/>
      <c r="P15" s="150"/>
      <c r="Q15" s="151"/>
      <c r="R15" s="8">
        <v>81.400000000000006</v>
      </c>
      <c r="S15" s="12">
        <v>73.5</v>
      </c>
    </row>
    <row r="16" spans="1:21" x14ac:dyDescent="0.4">
      <c r="A16" s="5" t="s">
        <v>14</v>
      </c>
      <c r="B16" s="99" t="s">
        <v>20</v>
      </c>
      <c r="C16" s="99"/>
      <c r="D16" s="99"/>
      <c r="E16" s="6" t="s">
        <v>22</v>
      </c>
      <c r="F16" s="10" t="s">
        <v>23</v>
      </c>
      <c r="G16" s="100" t="str">
        <f>A16</f>
        <v>구분</v>
      </c>
      <c r="H16" s="148"/>
      <c r="I16" s="54" t="s">
        <v>42</v>
      </c>
      <c r="J16" s="102" t="str">
        <f>B16</f>
        <v>진료내역</v>
      </c>
      <c r="K16" s="103"/>
      <c r="L16" s="104"/>
      <c r="M16" s="6" t="s">
        <v>22</v>
      </c>
      <c r="N16" s="6" t="s">
        <v>23</v>
      </c>
      <c r="O16" s="6" t="s">
        <v>46</v>
      </c>
      <c r="P16" s="10" t="s">
        <v>48</v>
      </c>
      <c r="Q16" s="5" t="s">
        <v>43</v>
      </c>
      <c r="R16" s="40" t="s">
        <v>44</v>
      </c>
      <c r="S16" s="63" t="s">
        <v>51</v>
      </c>
      <c r="T16" s="43" t="s">
        <v>189</v>
      </c>
      <c r="U16" s="43" t="s">
        <v>190</v>
      </c>
    </row>
    <row r="17" spans="1:21" x14ac:dyDescent="0.4">
      <c r="A17" s="13" t="s">
        <v>15</v>
      </c>
      <c r="B17" s="90" t="s">
        <v>21</v>
      </c>
      <c r="C17" s="90"/>
      <c r="D17" s="90"/>
      <c r="E17" s="1">
        <v>1</v>
      </c>
      <c r="F17" s="11">
        <v>1</v>
      </c>
      <c r="G17" s="131" t="str">
        <f>A17</f>
        <v>진찰료</v>
      </c>
      <c r="H17" s="132"/>
      <c r="I17" s="55" t="s">
        <v>107</v>
      </c>
      <c r="J17" s="142" t="s">
        <v>108</v>
      </c>
      <c r="K17" s="121"/>
      <c r="L17" s="122"/>
      <c r="M17" s="32">
        <f>E17</f>
        <v>1</v>
      </c>
      <c r="N17" s="32">
        <f>F17</f>
        <v>1</v>
      </c>
      <c r="O17" s="32"/>
      <c r="P17" s="18"/>
      <c r="Q17" s="7">
        <v>151.37</v>
      </c>
      <c r="R17" s="1">
        <v>73.5</v>
      </c>
      <c r="S17" s="68">
        <f>Q17*M17*N17*R17</f>
        <v>11125.695</v>
      </c>
      <c r="T17" s="70">
        <f>S17</f>
        <v>11125.695</v>
      </c>
      <c r="U17" s="1"/>
    </row>
    <row r="18" spans="1:21" x14ac:dyDescent="0.4">
      <c r="A18" s="14"/>
      <c r="B18" s="87" t="s">
        <v>24</v>
      </c>
      <c r="C18" s="88"/>
      <c r="D18" s="89"/>
      <c r="E18" s="1">
        <v>1</v>
      </c>
      <c r="F18" s="11">
        <v>1</v>
      </c>
      <c r="G18" s="131"/>
      <c r="H18" s="132"/>
      <c r="I18" s="56" t="s">
        <v>109</v>
      </c>
      <c r="J18" s="143" t="str">
        <f>B18</f>
        <v>외래환자의약품관리료</v>
      </c>
      <c r="K18" s="144"/>
      <c r="L18" s="145"/>
      <c r="M18" s="32"/>
      <c r="N18" s="32"/>
      <c r="O18" s="32" t="s">
        <v>127</v>
      </c>
      <c r="P18" s="18" t="s">
        <v>128</v>
      </c>
      <c r="Q18" s="7"/>
      <c r="R18" s="1">
        <f>R17</f>
        <v>73.5</v>
      </c>
      <c r="S18" s="68">
        <f t="shared" ref="S18:S36" si="2">Q18*M18*N18*R18</f>
        <v>0</v>
      </c>
      <c r="T18" s="1"/>
      <c r="U18" s="1"/>
    </row>
    <row r="19" spans="1:21" x14ac:dyDescent="0.4">
      <c r="A19" s="13" t="s">
        <v>16</v>
      </c>
      <c r="B19" s="3" t="s">
        <v>25</v>
      </c>
      <c r="C19" s="3"/>
      <c r="D19" s="3"/>
      <c r="E19" s="1"/>
      <c r="F19" s="11"/>
      <c r="G19" s="131" t="str">
        <f t="shared" ref="G19:G27" si="3">A19</f>
        <v>약재료</v>
      </c>
      <c r="H19" s="132"/>
      <c r="I19" s="47"/>
      <c r="J19" s="139" t="str">
        <f t="shared" ref="J19:J24" si="4">B19</f>
        <v>외래환자조제복약지도료</v>
      </c>
      <c r="K19" s="140"/>
      <c r="L19" s="141"/>
      <c r="M19" s="32"/>
      <c r="N19" s="32"/>
      <c r="O19" s="32" t="s">
        <v>47</v>
      </c>
      <c r="P19" s="18" t="s">
        <v>49</v>
      </c>
      <c r="Q19" s="7"/>
      <c r="R19" s="1">
        <f t="shared" ref="R19:R36" si="5">R18</f>
        <v>73.5</v>
      </c>
      <c r="S19" s="68">
        <f t="shared" si="2"/>
        <v>0</v>
      </c>
      <c r="T19" s="1"/>
      <c r="U19" s="1"/>
    </row>
    <row r="20" spans="1:21" x14ac:dyDescent="0.4">
      <c r="A20" s="15"/>
      <c r="B20" s="90" t="s">
        <v>93</v>
      </c>
      <c r="C20" s="90"/>
      <c r="D20" s="90"/>
      <c r="E20" s="1">
        <v>1</v>
      </c>
      <c r="F20" s="11">
        <v>28</v>
      </c>
      <c r="G20" s="131"/>
      <c r="H20" s="132"/>
      <c r="I20" s="47"/>
      <c r="J20" s="139" t="str">
        <f t="shared" si="4"/>
        <v>이무테라정</v>
      </c>
      <c r="K20" s="140"/>
      <c r="L20" s="141"/>
      <c r="M20" s="32"/>
      <c r="N20" s="32"/>
      <c r="O20" s="32" t="s">
        <v>47</v>
      </c>
      <c r="P20" s="18" t="s">
        <v>49</v>
      </c>
      <c r="Q20" s="7"/>
      <c r="R20" s="1">
        <f t="shared" si="5"/>
        <v>73.5</v>
      </c>
      <c r="S20" s="68">
        <f t="shared" si="2"/>
        <v>0</v>
      </c>
      <c r="T20" s="1"/>
      <c r="U20" s="1"/>
    </row>
    <row r="21" spans="1:21" x14ac:dyDescent="0.4">
      <c r="A21" s="15"/>
      <c r="B21" s="90" t="s">
        <v>94</v>
      </c>
      <c r="C21" s="90"/>
      <c r="D21" s="90"/>
      <c r="E21" s="1">
        <v>0.5</v>
      </c>
      <c r="F21" s="11">
        <v>28</v>
      </c>
      <c r="G21" s="131"/>
      <c r="H21" s="132"/>
      <c r="I21" s="47"/>
      <c r="J21" s="139" t="str">
        <f t="shared" si="4"/>
        <v>니솔딘정</v>
      </c>
      <c r="K21" s="140"/>
      <c r="L21" s="141"/>
      <c r="M21" s="32"/>
      <c r="N21" s="32"/>
      <c r="O21" s="32" t="s">
        <v>47</v>
      </c>
      <c r="P21" s="18" t="s">
        <v>49</v>
      </c>
      <c r="Q21" s="7"/>
      <c r="R21" s="1">
        <f t="shared" si="5"/>
        <v>73.5</v>
      </c>
      <c r="S21" s="68">
        <f t="shared" si="2"/>
        <v>0</v>
      </c>
      <c r="T21" s="1"/>
      <c r="U21" s="1"/>
    </row>
    <row r="22" spans="1:21" x14ac:dyDescent="0.4">
      <c r="A22" s="15"/>
      <c r="B22" s="90" t="s">
        <v>95</v>
      </c>
      <c r="C22" s="90"/>
      <c r="D22" s="90"/>
      <c r="E22" s="1">
        <v>1</v>
      </c>
      <c r="F22" s="11">
        <v>28</v>
      </c>
      <c r="G22" s="131"/>
      <c r="H22" s="132"/>
      <c r="I22" s="47"/>
      <c r="J22" s="139" t="str">
        <f t="shared" si="4"/>
        <v>소론도정</v>
      </c>
      <c r="K22" s="140"/>
      <c r="L22" s="141"/>
      <c r="M22" s="32"/>
      <c r="N22" s="32"/>
      <c r="O22" s="32" t="s">
        <v>47</v>
      </c>
      <c r="P22" s="18" t="s">
        <v>49</v>
      </c>
      <c r="Q22" s="7"/>
      <c r="R22" s="1">
        <f t="shared" si="5"/>
        <v>73.5</v>
      </c>
      <c r="S22" s="68">
        <f t="shared" si="2"/>
        <v>0</v>
      </c>
      <c r="T22" s="1"/>
      <c r="U22" s="1"/>
    </row>
    <row r="23" spans="1:21" x14ac:dyDescent="0.4">
      <c r="A23" s="15"/>
      <c r="B23" s="90" t="s">
        <v>96</v>
      </c>
      <c r="C23" s="90"/>
      <c r="D23" s="90"/>
      <c r="E23" s="1">
        <v>1</v>
      </c>
      <c r="F23" s="11">
        <v>28</v>
      </c>
      <c r="G23" s="131"/>
      <c r="H23" s="132"/>
      <c r="I23" s="47"/>
      <c r="J23" s="139" t="str">
        <f t="shared" si="4"/>
        <v>토렌도정</v>
      </c>
      <c r="K23" s="140"/>
      <c r="L23" s="141"/>
      <c r="M23" s="32"/>
      <c r="N23" s="32"/>
      <c r="O23" s="32" t="s">
        <v>47</v>
      </c>
      <c r="P23" s="18" t="s">
        <v>49</v>
      </c>
      <c r="Q23" s="7"/>
      <c r="R23" s="1">
        <f t="shared" si="5"/>
        <v>73.5</v>
      </c>
      <c r="S23" s="68">
        <f t="shared" si="2"/>
        <v>0</v>
      </c>
      <c r="T23" s="1"/>
      <c r="U23" s="1"/>
    </row>
    <row r="24" spans="1:21" x14ac:dyDescent="0.4">
      <c r="A24" s="15"/>
      <c r="B24" s="90" t="s">
        <v>97</v>
      </c>
      <c r="C24" s="90"/>
      <c r="D24" s="90"/>
      <c r="E24" s="1">
        <v>1</v>
      </c>
      <c r="F24" s="11">
        <v>28</v>
      </c>
      <c r="G24" s="131"/>
      <c r="H24" s="132"/>
      <c r="I24" s="47"/>
      <c r="J24" s="139" t="str">
        <f t="shared" si="4"/>
        <v>트리테이스정</v>
      </c>
      <c r="K24" s="140"/>
      <c r="L24" s="141"/>
      <c r="M24" s="32"/>
      <c r="N24" s="32"/>
      <c r="O24" s="32" t="s">
        <v>47</v>
      </c>
      <c r="P24" s="18" t="s">
        <v>49</v>
      </c>
      <c r="Q24" s="7"/>
      <c r="R24" s="1">
        <f t="shared" si="5"/>
        <v>73.5</v>
      </c>
      <c r="S24" s="68">
        <f t="shared" si="2"/>
        <v>0</v>
      </c>
      <c r="T24" s="1"/>
      <c r="U24" s="1"/>
    </row>
    <row r="25" spans="1:21" ht="19.2" customHeight="1" x14ac:dyDescent="0.4">
      <c r="A25" s="30" t="s">
        <v>17</v>
      </c>
      <c r="B25" s="87"/>
      <c r="C25" s="88"/>
      <c r="D25" s="89"/>
      <c r="E25" s="1"/>
      <c r="F25" s="11"/>
      <c r="G25" s="131"/>
      <c r="H25" s="132"/>
      <c r="I25" s="57"/>
      <c r="J25" s="123">
        <f>B25</f>
        <v>0</v>
      </c>
      <c r="K25" s="124"/>
      <c r="L25" s="125"/>
      <c r="M25" s="32">
        <f>E25</f>
        <v>0</v>
      </c>
      <c r="N25" s="32">
        <f t="shared" ref="N25" si="6">F25</f>
        <v>0</v>
      </c>
      <c r="O25" s="32"/>
      <c r="P25" s="18"/>
      <c r="Q25" s="7"/>
      <c r="R25" s="1">
        <f t="shared" si="5"/>
        <v>73.5</v>
      </c>
      <c r="S25" s="68">
        <f t="shared" si="2"/>
        <v>0</v>
      </c>
      <c r="T25" s="1"/>
      <c r="U25" s="1"/>
    </row>
    <row r="26" spans="1:21" ht="19.2" customHeight="1" x14ac:dyDescent="0.4">
      <c r="A26" s="52" t="s">
        <v>18</v>
      </c>
      <c r="B26" s="90"/>
      <c r="C26" s="90"/>
      <c r="D26" s="90"/>
      <c r="E26" s="1"/>
      <c r="F26" s="11"/>
      <c r="G26" s="131"/>
      <c r="H26" s="132"/>
      <c r="I26" s="57"/>
      <c r="J26" s="136"/>
      <c r="K26" s="137"/>
      <c r="L26" s="138"/>
      <c r="M26" s="33"/>
      <c r="N26" s="32"/>
      <c r="O26" s="32"/>
      <c r="P26" s="18"/>
      <c r="Q26" s="7"/>
      <c r="R26" s="1">
        <f t="shared" si="5"/>
        <v>73.5</v>
      </c>
      <c r="S26" s="68">
        <f t="shared" si="2"/>
        <v>0</v>
      </c>
      <c r="T26" s="1"/>
      <c r="U26" s="1"/>
    </row>
    <row r="27" spans="1:21" x14ac:dyDescent="0.4">
      <c r="A27" s="13" t="s">
        <v>19</v>
      </c>
      <c r="B27" s="80" t="s">
        <v>98</v>
      </c>
      <c r="C27" s="80"/>
      <c r="D27" s="80"/>
      <c r="E27" s="1">
        <v>1</v>
      </c>
      <c r="F27" s="11">
        <v>1</v>
      </c>
      <c r="G27" s="131" t="str">
        <f t="shared" si="3"/>
        <v>검사료</v>
      </c>
      <c r="H27" s="132"/>
      <c r="I27" s="57" t="s">
        <v>110</v>
      </c>
      <c r="J27" s="123" t="str">
        <f>B27</f>
        <v>총단백정량</v>
      </c>
      <c r="K27" s="124"/>
      <c r="L27" s="125"/>
      <c r="M27" s="32">
        <f t="shared" ref="M27:N30" si="7">E27</f>
        <v>1</v>
      </c>
      <c r="N27" s="32">
        <f t="shared" si="7"/>
        <v>1</v>
      </c>
      <c r="O27" s="32"/>
      <c r="P27" s="18"/>
      <c r="Q27" s="7">
        <v>17.71</v>
      </c>
      <c r="R27" s="1">
        <f t="shared" si="5"/>
        <v>73.5</v>
      </c>
      <c r="S27" s="68">
        <f t="shared" si="2"/>
        <v>1301.6850000000002</v>
      </c>
      <c r="T27" s="1"/>
      <c r="U27" s="70">
        <f>S27</f>
        <v>1301.6850000000002</v>
      </c>
    </row>
    <row r="28" spans="1:21" x14ac:dyDescent="0.4">
      <c r="A28" s="15"/>
      <c r="B28" s="80" t="s">
        <v>99</v>
      </c>
      <c r="C28" s="80"/>
      <c r="D28" s="80"/>
      <c r="E28" s="1">
        <v>1</v>
      </c>
      <c r="F28" s="11">
        <v>1</v>
      </c>
      <c r="G28" s="131"/>
      <c r="H28" s="132"/>
      <c r="I28" s="57" t="s">
        <v>111</v>
      </c>
      <c r="J28" s="123" t="str">
        <f>B28</f>
        <v>알부민</v>
      </c>
      <c r="K28" s="124"/>
      <c r="L28" s="125"/>
      <c r="M28" s="32">
        <f t="shared" ref="M28" si="8">E28</f>
        <v>1</v>
      </c>
      <c r="N28" s="32">
        <f t="shared" ref="N28" si="9">F28</f>
        <v>1</v>
      </c>
      <c r="O28" s="32"/>
      <c r="P28" s="18"/>
      <c r="Q28" s="7">
        <v>22.45</v>
      </c>
      <c r="R28" s="1">
        <f t="shared" si="5"/>
        <v>73.5</v>
      </c>
      <c r="S28" s="68">
        <f t="shared" si="2"/>
        <v>1650.075</v>
      </c>
      <c r="T28" s="1"/>
      <c r="U28" s="70">
        <f t="shared" ref="U28:U34" si="10">S28</f>
        <v>1650.075</v>
      </c>
    </row>
    <row r="29" spans="1:21" x14ac:dyDescent="0.4">
      <c r="A29" s="15"/>
      <c r="B29" s="80" t="s">
        <v>100</v>
      </c>
      <c r="C29" s="80"/>
      <c r="D29" s="80"/>
      <c r="E29" s="1">
        <v>1</v>
      </c>
      <c r="F29" s="11">
        <v>1</v>
      </c>
      <c r="G29" s="131"/>
      <c r="H29" s="132"/>
      <c r="I29" s="58" t="s">
        <v>112</v>
      </c>
      <c r="J29" s="120" t="s">
        <v>113</v>
      </c>
      <c r="K29" s="121"/>
      <c r="L29" s="122"/>
      <c r="M29" s="32">
        <f t="shared" si="7"/>
        <v>1</v>
      </c>
      <c r="N29" s="32">
        <f t="shared" si="7"/>
        <v>1</v>
      </c>
      <c r="O29" s="32"/>
      <c r="P29" s="18"/>
      <c r="Q29" s="7">
        <v>20.09</v>
      </c>
      <c r="R29" s="1">
        <f t="shared" si="5"/>
        <v>73.5</v>
      </c>
      <c r="S29" s="68">
        <f t="shared" si="2"/>
        <v>1476.615</v>
      </c>
      <c r="T29" s="1"/>
      <c r="U29" s="70">
        <f t="shared" si="10"/>
        <v>1476.615</v>
      </c>
    </row>
    <row r="30" spans="1:21" x14ac:dyDescent="0.4">
      <c r="A30" s="15"/>
      <c r="B30" s="80" t="s">
        <v>101</v>
      </c>
      <c r="C30" s="80"/>
      <c r="D30" s="80"/>
      <c r="E30" s="1">
        <v>1</v>
      </c>
      <c r="F30" s="11">
        <v>1</v>
      </c>
      <c r="G30" s="131"/>
      <c r="H30" s="132"/>
      <c r="I30" s="58" t="s">
        <v>116</v>
      </c>
      <c r="J30" s="120" t="s">
        <v>114</v>
      </c>
      <c r="K30" s="121"/>
      <c r="L30" s="122"/>
      <c r="M30" s="32">
        <f t="shared" si="7"/>
        <v>1</v>
      </c>
      <c r="N30" s="32">
        <f t="shared" si="7"/>
        <v>1</v>
      </c>
      <c r="O30" s="32"/>
      <c r="P30" s="18"/>
      <c r="Q30" s="7">
        <v>23.58</v>
      </c>
      <c r="R30" s="1">
        <f t="shared" si="5"/>
        <v>73.5</v>
      </c>
      <c r="S30" s="68">
        <f t="shared" si="2"/>
        <v>1733.1299999999999</v>
      </c>
      <c r="T30" s="1"/>
      <c r="U30" s="70">
        <f t="shared" si="10"/>
        <v>1733.1299999999999</v>
      </c>
    </row>
    <row r="31" spans="1:21" x14ac:dyDescent="0.4">
      <c r="A31" s="16"/>
      <c r="B31" s="87" t="s">
        <v>102</v>
      </c>
      <c r="C31" s="88"/>
      <c r="D31" s="89"/>
      <c r="E31" s="1">
        <v>1</v>
      </c>
      <c r="F31" s="11">
        <v>1</v>
      </c>
      <c r="G31" s="131"/>
      <c r="H31" s="132"/>
      <c r="I31" s="57" t="s">
        <v>117</v>
      </c>
      <c r="J31" s="120" t="s">
        <v>115</v>
      </c>
      <c r="K31" s="121"/>
      <c r="L31" s="122"/>
      <c r="M31" s="32">
        <f t="shared" ref="M31:M34" si="11">E31</f>
        <v>1</v>
      </c>
      <c r="N31" s="32">
        <f t="shared" ref="N31:N34" si="12">F31</f>
        <v>1</v>
      </c>
      <c r="O31" s="32"/>
      <c r="P31" s="18"/>
      <c r="Q31" s="7">
        <v>23.01</v>
      </c>
      <c r="R31" s="1">
        <f t="shared" si="5"/>
        <v>73.5</v>
      </c>
      <c r="S31" s="68">
        <f t="shared" si="2"/>
        <v>1691.2350000000001</v>
      </c>
      <c r="T31" s="1"/>
      <c r="U31" s="70">
        <f t="shared" si="10"/>
        <v>1691.2350000000001</v>
      </c>
    </row>
    <row r="32" spans="1:21" x14ac:dyDescent="0.4">
      <c r="A32" s="16"/>
      <c r="B32" s="126" t="s">
        <v>118</v>
      </c>
      <c r="C32" s="127"/>
      <c r="D32" s="128"/>
      <c r="E32" s="1">
        <v>1</v>
      </c>
      <c r="F32" s="11">
        <v>1</v>
      </c>
      <c r="G32" s="129"/>
      <c r="H32" s="130"/>
      <c r="I32" s="58" t="s">
        <v>122</v>
      </c>
      <c r="J32" s="120" t="s">
        <v>119</v>
      </c>
      <c r="K32" s="121"/>
      <c r="L32" s="122"/>
      <c r="M32" s="32">
        <f t="shared" si="11"/>
        <v>1</v>
      </c>
      <c r="N32" s="32">
        <f t="shared" si="12"/>
        <v>1</v>
      </c>
      <c r="O32" s="34"/>
      <c r="P32" s="29"/>
      <c r="Q32" s="7">
        <v>22.02</v>
      </c>
      <c r="R32" s="1">
        <f t="shared" si="5"/>
        <v>73.5</v>
      </c>
      <c r="S32" s="68">
        <f t="shared" si="2"/>
        <v>1618.47</v>
      </c>
      <c r="T32" s="1"/>
      <c r="U32" s="70">
        <f t="shared" si="10"/>
        <v>1618.47</v>
      </c>
    </row>
    <row r="33" spans="1:22" x14ac:dyDescent="0.4">
      <c r="A33" s="16"/>
      <c r="B33" s="105" t="s">
        <v>124</v>
      </c>
      <c r="C33" s="106"/>
      <c r="D33" s="107"/>
      <c r="E33" s="1">
        <v>1</v>
      </c>
      <c r="F33" s="11">
        <v>1</v>
      </c>
      <c r="G33" s="129"/>
      <c r="H33" s="130"/>
      <c r="I33" s="58" t="s">
        <v>126</v>
      </c>
      <c r="J33" s="120" t="s">
        <v>125</v>
      </c>
      <c r="K33" s="121"/>
      <c r="L33" s="122"/>
      <c r="M33" s="32">
        <f t="shared" si="11"/>
        <v>1</v>
      </c>
      <c r="N33" s="32">
        <f t="shared" si="12"/>
        <v>1</v>
      </c>
      <c r="O33" s="34"/>
      <c r="P33" s="29"/>
      <c r="Q33" s="7">
        <v>46.89</v>
      </c>
      <c r="R33" s="1">
        <f t="shared" si="5"/>
        <v>73.5</v>
      </c>
      <c r="S33" s="68">
        <f t="shared" si="2"/>
        <v>3446.415</v>
      </c>
      <c r="T33" s="1"/>
      <c r="U33" s="70">
        <f t="shared" si="10"/>
        <v>3446.415</v>
      </c>
    </row>
    <row r="34" spans="1:22" x14ac:dyDescent="0.4">
      <c r="A34" s="16"/>
      <c r="B34" s="105" t="s">
        <v>120</v>
      </c>
      <c r="C34" s="106"/>
      <c r="D34" s="107"/>
      <c r="E34" s="1">
        <v>1</v>
      </c>
      <c r="F34" s="11">
        <v>1</v>
      </c>
      <c r="G34" s="129"/>
      <c r="H34" s="130"/>
      <c r="I34" s="58" t="s">
        <v>123</v>
      </c>
      <c r="J34" s="120" t="s">
        <v>121</v>
      </c>
      <c r="K34" s="121"/>
      <c r="L34" s="122"/>
      <c r="M34" s="32">
        <f t="shared" si="11"/>
        <v>1</v>
      </c>
      <c r="N34" s="32">
        <f t="shared" si="12"/>
        <v>1</v>
      </c>
      <c r="O34" s="34"/>
      <c r="P34" s="29"/>
      <c r="Q34" s="7">
        <v>80.37</v>
      </c>
      <c r="R34" s="1">
        <f t="shared" si="5"/>
        <v>73.5</v>
      </c>
      <c r="S34" s="68">
        <f t="shared" si="2"/>
        <v>5907.1950000000006</v>
      </c>
      <c r="T34" s="1"/>
      <c r="U34" s="70">
        <f t="shared" si="10"/>
        <v>5907.1950000000006</v>
      </c>
      <c r="V34" s="66">
        <f>SUM(U27:U34)</f>
        <v>18824.82</v>
      </c>
    </row>
    <row r="35" spans="1:22" x14ac:dyDescent="0.4">
      <c r="A35" s="16"/>
      <c r="B35" s="87" t="s">
        <v>103</v>
      </c>
      <c r="C35" s="88"/>
      <c r="D35" s="89"/>
      <c r="E35" s="1">
        <v>1</v>
      </c>
      <c r="F35" s="11">
        <v>1</v>
      </c>
      <c r="G35" s="129"/>
      <c r="H35" s="130"/>
      <c r="I35" s="58" t="s">
        <v>129</v>
      </c>
      <c r="J35" s="123" t="str">
        <f t="shared" ref="J35:J36" si="13">B35</f>
        <v>아포지단백A</v>
      </c>
      <c r="K35" s="124"/>
      <c r="L35" s="125"/>
      <c r="M35" s="32"/>
      <c r="N35" s="32"/>
      <c r="O35" s="34" t="s">
        <v>127</v>
      </c>
      <c r="P35" s="29" t="s">
        <v>131</v>
      </c>
      <c r="Q35" s="7">
        <v>102.63</v>
      </c>
      <c r="R35" s="1">
        <f t="shared" si="5"/>
        <v>73.5</v>
      </c>
      <c r="S35" s="68"/>
      <c r="T35" s="1"/>
      <c r="U35" s="1"/>
    </row>
    <row r="36" spans="1:22" ht="18" thickBot="1" x14ac:dyDescent="0.45">
      <c r="A36" s="17"/>
      <c r="B36" s="87" t="s">
        <v>104</v>
      </c>
      <c r="C36" s="88"/>
      <c r="D36" s="89"/>
      <c r="E36" s="1">
        <v>1</v>
      </c>
      <c r="F36" s="11">
        <v>1</v>
      </c>
      <c r="G36" s="146"/>
      <c r="H36" s="147"/>
      <c r="I36" s="59" t="s">
        <v>130</v>
      </c>
      <c r="J36" s="133" t="str">
        <f t="shared" si="13"/>
        <v>아포지단백B</v>
      </c>
      <c r="K36" s="134"/>
      <c r="L36" s="135"/>
      <c r="M36" s="35"/>
      <c r="N36" s="35"/>
      <c r="O36" s="35" t="s">
        <v>127</v>
      </c>
      <c r="P36" s="19" t="s">
        <v>131</v>
      </c>
      <c r="Q36" s="8">
        <v>106.5</v>
      </c>
      <c r="R36" s="9">
        <f t="shared" si="5"/>
        <v>73.5</v>
      </c>
      <c r="S36" s="71">
        <f t="shared" si="2"/>
        <v>0</v>
      </c>
      <c r="T36" s="1"/>
      <c r="U36" s="1"/>
    </row>
    <row r="37" spans="1:22" x14ac:dyDescent="0.4">
      <c r="S37" s="1" t="s">
        <v>192</v>
      </c>
      <c r="T37" s="70">
        <f>SUM(T17:T36)</f>
        <v>11125.695</v>
      </c>
      <c r="U37" s="70">
        <f>SUM(U17:U36)</f>
        <v>18824.82</v>
      </c>
    </row>
    <row r="38" spans="1:22" x14ac:dyDescent="0.4">
      <c r="S38" s="1" t="s">
        <v>196</v>
      </c>
      <c r="T38" s="1">
        <v>20</v>
      </c>
      <c r="U38" s="32">
        <f>U37*T38/100</f>
        <v>3764.9640000000004</v>
      </c>
    </row>
    <row r="39" spans="1:22" x14ac:dyDescent="0.4">
      <c r="S39" s="1" t="s">
        <v>197</v>
      </c>
      <c r="T39" s="1"/>
      <c r="U39" s="70">
        <f>T37+U37+U38</f>
        <v>33715.478999999999</v>
      </c>
    </row>
    <row r="40" spans="1:22" x14ac:dyDescent="0.4">
      <c r="S40" s="1" t="s">
        <v>193</v>
      </c>
      <c r="T40" s="1">
        <v>40</v>
      </c>
      <c r="U40" s="32">
        <f>ROUNDDOWN(U39*T40/100,-2)</f>
        <v>13400</v>
      </c>
    </row>
    <row r="41" spans="1:22" x14ac:dyDescent="0.4">
      <c r="S41" s="1" t="s">
        <v>198</v>
      </c>
      <c r="T41" s="1"/>
      <c r="U41" s="70">
        <f>U39-U40</f>
        <v>20315.478999999999</v>
      </c>
    </row>
  </sheetData>
  <mergeCells count="84">
    <mergeCell ref="D9:F9"/>
    <mergeCell ref="D10:F10"/>
    <mergeCell ref="D11:F11"/>
    <mergeCell ref="D12:F12"/>
    <mergeCell ref="G15:Q15"/>
    <mergeCell ref="A15:F15"/>
    <mergeCell ref="B26:D26"/>
    <mergeCell ref="B17:D17"/>
    <mergeCell ref="B20:D20"/>
    <mergeCell ref="B21:D21"/>
    <mergeCell ref="B22:D22"/>
    <mergeCell ref="B23:D23"/>
    <mergeCell ref="B24:D24"/>
    <mergeCell ref="G23:H23"/>
    <mergeCell ref="G24:H24"/>
    <mergeCell ref="G17:H17"/>
    <mergeCell ref="G18:H18"/>
    <mergeCell ref="G19:H19"/>
    <mergeCell ref="G20:H20"/>
    <mergeCell ref="G21:H21"/>
    <mergeCell ref="B31:D31"/>
    <mergeCell ref="B36:D36"/>
    <mergeCell ref="J19:L19"/>
    <mergeCell ref="J16:L16"/>
    <mergeCell ref="J17:L17"/>
    <mergeCell ref="J18:L18"/>
    <mergeCell ref="J20:L20"/>
    <mergeCell ref="J21:L21"/>
    <mergeCell ref="J28:L28"/>
    <mergeCell ref="G22:H22"/>
    <mergeCell ref="B16:D16"/>
    <mergeCell ref="G36:H36"/>
    <mergeCell ref="G16:H16"/>
    <mergeCell ref="G27:H27"/>
    <mergeCell ref="G28:H28"/>
    <mergeCell ref="G29:H29"/>
    <mergeCell ref="J29:L29"/>
    <mergeCell ref="J25:L25"/>
    <mergeCell ref="G30:H30"/>
    <mergeCell ref="C5:D5"/>
    <mergeCell ref="J30:L30"/>
    <mergeCell ref="B30:D30"/>
    <mergeCell ref="B27:D27"/>
    <mergeCell ref="G8:O8"/>
    <mergeCell ref="A8:F8"/>
    <mergeCell ref="K9:N9"/>
    <mergeCell ref="K10:N10"/>
    <mergeCell ref="K11:N11"/>
    <mergeCell ref="K12:N12"/>
    <mergeCell ref="K13:N13"/>
    <mergeCell ref="G25:H25"/>
    <mergeCell ref="G26:H26"/>
    <mergeCell ref="J31:L31"/>
    <mergeCell ref="J36:L36"/>
    <mergeCell ref="A1:B1"/>
    <mergeCell ref="A2:B2"/>
    <mergeCell ref="A3:B3"/>
    <mergeCell ref="C1:D1"/>
    <mergeCell ref="C2:D2"/>
    <mergeCell ref="C3:D3"/>
    <mergeCell ref="C4:D4"/>
    <mergeCell ref="J26:L26"/>
    <mergeCell ref="J27:L27"/>
    <mergeCell ref="J22:L22"/>
    <mergeCell ref="J23:L23"/>
    <mergeCell ref="J24:L24"/>
    <mergeCell ref="D13:F13"/>
    <mergeCell ref="J32:L32"/>
    <mergeCell ref="J33:L33"/>
    <mergeCell ref="J34:L34"/>
    <mergeCell ref="J35:L35"/>
    <mergeCell ref="B18:D18"/>
    <mergeCell ref="B25:D25"/>
    <mergeCell ref="B32:D32"/>
    <mergeCell ref="B33:D33"/>
    <mergeCell ref="B34:D34"/>
    <mergeCell ref="B35:D35"/>
    <mergeCell ref="G32:H32"/>
    <mergeCell ref="G33:H33"/>
    <mergeCell ref="G34:H34"/>
    <mergeCell ref="G35:H35"/>
    <mergeCell ref="G31:H31"/>
    <mergeCell ref="B28:D28"/>
    <mergeCell ref="B29:D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70" zoomScaleNormal="70" workbookViewId="0">
      <selection activeCell="J22" sqref="J22:L22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108" t="s">
        <v>52</v>
      </c>
      <c r="B1" s="108"/>
      <c r="C1" s="108">
        <v>3</v>
      </c>
      <c r="D1" s="108"/>
      <c r="F1" t="s">
        <v>65</v>
      </c>
    </row>
    <row r="2" spans="1:19" x14ac:dyDescent="0.4">
      <c r="A2" s="108" t="s">
        <v>54</v>
      </c>
      <c r="B2" s="108"/>
      <c r="C2" s="108" t="s">
        <v>57</v>
      </c>
      <c r="D2" s="108"/>
      <c r="F2" t="s">
        <v>132</v>
      </c>
    </row>
    <row r="3" spans="1:19" x14ac:dyDescent="0.4">
      <c r="A3" s="108" t="s">
        <v>53</v>
      </c>
      <c r="B3" s="108"/>
      <c r="C3" s="108">
        <v>201620014</v>
      </c>
      <c r="D3" s="108"/>
    </row>
    <row r="4" spans="1:19" x14ac:dyDescent="0.4">
      <c r="A4" t="s">
        <v>55</v>
      </c>
      <c r="C4" s="108" t="s">
        <v>58</v>
      </c>
      <c r="D4" s="108"/>
    </row>
    <row r="5" spans="1:19" x14ac:dyDescent="0.4">
      <c r="A5" t="s">
        <v>56</v>
      </c>
      <c r="C5" s="108" t="s">
        <v>59</v>
      </c>
      <c r="D5" s="108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109" t="s">
        <v>6</v>
      </c>
      <c r="B8" s="110"/>
      <c r="C8" s="110"/>
      <c r="D8" s="110"/>
      <c r="E8" s="110"/>
      <c r="F8" s="111"/>
      <c r="G8" s="96" t="s">
        <v>7</v>
      </c>
      <c r="H8" s="97"/>
      <c r="I8" s="97"/>
      <c r="J8" s="97"/>
      <c r="K8" s="97"/>
      <c r="L8" s="97"/>
      <c r="M8" s="97"/>
      <c r="N8" s="97"/>
      <c r="O8" s="98"/>
    </row>
    <row r="9" spans="1:19" x14ac:dyDescent="0.4">
      <c r="A9" s="5" t="s">
        <v>0</v>
      </c>
      <c r="B9" s="6" t="s">
        <v>1</v>
      </c>
      <c r="C9" s="6" t="s">
        <v>3</v>
      </c>
      <c r="D9" s="113" t="s">
        <v>4</v>
      </c>
      <c r="E9" s="113"/>
      <c r="F9" s="114"/>
      <c r="G9" s="21" t="s">
        <v>5</v>
      </c>
      <c r="H9" s="22" t="str">
        <f t="shared" ref="H9:K11" si="0">A9</f>
        <v>성별</v>
      </c>
      <c r="I9" s="6" t="str">
        <f t="shared" si="0"/>
        <v>나이</v>
      </c>
      <c r="J9" s="6" t="str">
        <f t="shared" si="0"/>
        <v>코드</v>
      </c>
      <c r="K9" s="115" t="str">
        <f t="shared" si="0"/>
        <v>병명</v>
      </c>
      <c r="L9" s="116"/>
      <c r="M9" s="116"/>
      <c r="N9" s="117"/>
      <c r="O9" s="10" t="str">
        <f>G9</f>
        <v>진료과</v>
      </c>
    </row>
    <row r="10" spans="1:19" x14ac:dyDescent="0.4">
      <c r="A10" s="7" t="s">
        <v>133</v>
      </c>
      <c r="B10" s="1">
        <v>65</v>
      </c>
      <c r="C10" s="1" t="s">
        <v>134</v>
      </c>
      <c r="D10" s="118" t="s">
        <v>137</v>
      </c>
      <c r="E10" s="118"/>
      <c r="F10" s="119"/>
      <c r="G10" s="23" t="s">
        <v>12</v>
      </c>
      <c r="H10" s="2" t="str">
        <f t="shared" si="0"/>
        <v>여</v>
      </c>
      <c r="I10" s="1">
        <f t="shared" si="0"/>
        <v>65</v>
      </c>
      <c r="J10" s="4" t="s">
        <v>139</v>
      </c>
      <c r="K10" s="75" t="s">
        <v>199</v>
      </c>
      <c r="L10" s="76"/>
      <c r="M10" s="76"/>
      <c r="N10" s="77"/>
      <c r="O10" s="11" t="str">
        <f>G10</f>
        <v>신장내과</v>
      </c>
      <c r="P10" t="s">
        <v>64</v>
      </c>
      <c r="Q10" t="s">
        <v>92</v>
      </c>
    </row>
    <row r="11" spans="1:19" x14ac:dyDescent="0.4">
      <c r="A11" s="7"/>
      <c r="B11" s="1"/>
      <c r="C11" s="1" t="s">
        <v>135</v>
      </c>
      <c r="D11" s="118" t="s">
        <v>200</v>
      </c>
      <c r="E11" s="118"/>
      <c r="F11" s="119"/>
      <c r="G11" s="23"/>
      <c r="H11" s="2"/>
      <c r="I11" s="1"/>
      <c r="J11" s="4" t="s">
        <v>135</v>
      </c>
      <c r="K11" s="46" t="str">
        <f t="shared" si="0"/>
        <v>위궤양</v>
      </c>
      <c r="L11" s="78"/>
      <c r="M11" s="78"/>
      <c r="N11" s="79"/>
      <c r="O11" s="11"/>
    </row>
    <row r="12" spans="1:19" x14ac:dyDescent="0.4">
      <c r="A12" s="7"/>
      <c r="B12" s="1"/>
      <c r="C12" s="1" t="s">
        <v>136</v>
      </c>
      <c r="D12" s="118" t="s">
        <v>138</v>
      </c>
      <c r="E12" s="118"/>
      <c r="F12" s="119"/>
      <c r="G12" s="23"/>
      <c r="H12" s="2"/>
      <c r="I12" s="1"/>
      <c r="J12" s="4" t="s">
        <v>140</v>
      </c>
      <c r="K12" s="75" t="s">
        <v>201</v>
      </c>
      <c r="L12" s="76"/>
      <c r="M12" s="76"/>
      <c r="N12" s="77"/>
      <c r="O12" s="11"/>
      <c r="P12" t="s">
        <v>64</v>
      </c>
      <c r="Q12" t="s">
        <v>92</v>
      </c>
    </row>
    <row r="13" spans="1:19" ht="18" thickBot="1" x14ac:dyDescent="0.45">
      <c r="A13" s="8"/>
      <c r="B13" s="9"/>
      <c r="C13" s="9"/>
      <c r="D13" s="94"/>
      <c r="E13" s="94"/>
      <c r="F13" s="95"/>
      <c r="G13" s="24"/>
      <c r="H13" s="25"/>
      <c r="I13" s="9"/>
      <c r="J13" s="9"/>
      <c r="K13" s="94"/>
      <c r="L13" s="94"/>
      <c r="M13" s="94"/>
      <c r="N13" s="94"/>
      <c r="O13" s="12"/>
    </row>
    <row r="14" spans="1:19" ht="18" thickBot="1" x14ac:dyDescent="0.45">
      <c r="R14" s="1" t="s">
        <v>105</v>
      </c>
      <c r="S14" s="1" t="s">
        <v>106</v>
      </c>
    </row>
    <row r="15" spans="1:19" ht="19.8" thickBot="1" x14ac:dyDescent="0.45">
      <c r="A15" s="96" t="s">
        <v>6</v>
      </c>
      <c r="B15" s="97"/>
      <c r="C15" s="97"/>
      <c r="D15" s="97"/>
      <c r="E15" s="97"/>
      <c r="F15" s="98"/>
      <c r="G15" s="96" t="s">
        <v>7</v>
      </c>
      <c r="H15" s="97"/>
      <c r="I15" s="97"/>
      <c r="J15" s="97"/>
      <c r="K15" s="97"/>
      <c r="L15" s="97"/>
      <c r="M15" s="97"/>
      <c r="N15" s="97"/>
      <c r="O15" s="98"/>
      <c r="R15" s="1">
        <v>81.400000000000006</v>
      </c>
      <c r="S15" s="1">
        <v>73.5</v>
      </c>
    </row>
    <row r="16" spans="1:19" x14ac:dyDescent="0.4">
      <c r="A16" s="5" t="s">
        <v>14</v>
      </c>
      <c r="B16" s="99" t="s">
        <v>20</v>
      </c>
      <c r="C16" s="99"/>
      <c r="D16" s="99"/>
      <c r="E16" s="6" t="s">
        <v>22</v>
      </c>
      <c r="F16" s="10" t="s">
        <v>23</v>
      </c>
      <c r="G16" s="100" t="str">
        <f>A16</f>
        <v>구분</v>
      </c>
      <c r="H16" s="101"/>
      <c r="I16" s="60" t="s">
        <v>3</v>
      </c>
      <c r="J16" s="102" t="str">
        <f>B16</f>
        <v>진료내역</v>
      </c>
      <c r="K16" s="103"/>
      <c r="L16" s="104"/>
      <c r="M16" s="6" t="s">
        <v>22</v>
      </c>
      <c r="N16" s="6" t="s">
        <v>23</v>
      </c>
      <c r="O16" s="6" t="s">
        <v>46</v>
      </c>
      <c r="P16" s="41" t="s">
        <v>48</v>
      </c>
      <c r="Q16" s="1" t="s">
        <v>43</v>
      </c>
      <c r="R16" s="1" t="s">
        <v>44</v>
      </c>
      <c r="S16" s="1" t="s">
        <v>51</v>
      </c>
    </row>
    <row r="17" spans="1:19" x14ac:dyDescent="0.4">
      <c r="A17" s="13" t="s">
        <v>15</v>
      </c>
      <c r="B17" s="90" t="s">
        <v>21</v>
      </c>
      <c r="C17" s="90"/>
      <c r="D17" s="90"/>
      <c r="E17" s="1">
        <v>1</v>
      </c>
      <c r="F17" s="11">
        <v>1</v>
      </c>
      <c r="G17" s="131" t="str">
        <f>A17</f>
        <v>진찰료</v>
      </c>
      <c r="H17" s="154"/>
      <c r="I17" s="31" t="s">
        <v>145</v>
      </c>
      <c r="J17" s="142" t="s">
        <v>202</v>
      </c>
      <c r="K17" s="121"/>
      <c r="L17" s="122"/>
      <c r="M17" s="32">
        <f>E17</f>
        <v>1</v>
      </c>
      <c r="N17" s="32">
        <f>F17</f>
        <v>1</v>
      </c>
      <c r="O17" s="32"/>
      <c r="P17" s="46"/>
      <c r="Q17" s="1">
        <v>174.84</v>
      </c>
      <c r="R17" s="1">
        <v>73.5</v>
      </c>
      <c r="S17" s="32">
        <f>Q17*M17*N17*R17</f>
        <v>12850.74</v>
      </c>
    </row>
    <row r="18" spans="1:19" x14ac:dyDescent="0.4">
      <c r="A18" s="14"/>
      <c r="B18" s="87"/>
      <c r="C18" s="88"/>
      <c r="D18" s="89"/>
      <c r="E18" s="1"/>
      <c r="F18" s="11"/>
      <c r="G18" s="131"/>
      <c r="H18" s="154"/>
      <c r="I18" s="32" t="s">
        <v>146</v>
      </c>
      <c r="J18" s="143" t="s">
        <v>203</v>
      </c>
      <c r="K18" s="144"/>
      <c r="L18" s="145"/>
      <c r="M18" s="32">
        <v>1</v>
      </c>
      <c r="N18" s="32">
        <v>1</v>
      </c>
      <c r="O18" s="32"/>
      <c r="P18" s="46" t="s">
        <v>144</v>
      </c>
      <c r="Q18" s="1">
        <v>0.68</v>
      </c>
      <c r="R18" s="1">
        <f>R17</f>
        <v>73.5</v>
      </c>
      <c r="S18" s="32">
        <f t="shared" ref="S18:S22" si="1">Q18*M18*N18*R18</f>
        <v>49.980000000000004</v>
      </c>
    </row>
    <row r="19" spans="1:19" x14ac:dyDescent="0.4">
      <c r="A19" s="13" t="s">
        <v>16</v>
      </c>
      <c r="B19" s="87" t="s">
        <v>141</v>
      </c>
      <c r="C19" s="88"/>
      <c r="D19" s="89"/>
      <c r="E19" s="1"/>
      <c r="F19" s="11"/>
      <c r="G19" s="131" t="str">
        <f t="shared" ref="G19:G24" si="2">A19</f>
        <v>약재료</v>
      </c>
      <c r="H19" s="154"/>
      <c r="I19" s="36">
        <v>644904540</v>
      </c>
      <c r="J19" s="155" t="s">
        <v>204</v>
      </c>
      <c r="K19" s="156"/>
      <c r="L19" s="157"/>
      <c r="M19" s="32">
        <v>1</v>
      </c>
      <c r="N19" s="32">
        <v>1</v>
      </c>
      <c r="O19" s="32"/>
      <c r="P19" s="46" t="s">
        <v>150</v>
      </c>
      <c r="Q19" s="32">
        <v>11764</v>
      </c>
      <c r="R19" s="1">
        <v>1</v>
      </c>
      <c r="S19" s="32">
        <f t="shared" si="1"/>
        <v>11764</v>
      </c>
    </row>
    <row r="20" spans="1:19" ht="19.2" customHeight="1" x14ac:dyDescent="0.4">
      <c r="A20" s="30" t="s">
        <v>17</v>
      </c>
      <c r="B20" s="87"/>
      <c r="C20" s="88"/>
      <c r="D20" s="89"/>
      <c r="E20" s="1"/>
      <c r="F20" s="11"/>
      <c r="G20" s="131"/>
      <c r="H20" s="154"/>
      <c r="I20" s="33"/>
      <c r="J20" s="123">
        <f>B20</f>
        <v>0</v>
      </c>
      <c r="K20" s="124"/>
      <c r="L20" s="125"/>
      <c r="M20" s="32">
        <f>E20</f>
        <v>0</v>
      </c>
      <c r="N20" s="32">
        <f t="shared" ref="N20" si="3">F20</f>
        <v>0</v>
      </c>
      <c r="O20" s="32"/>
      <c r="P20" s="46"/>
      <c r="Q20" s="1"/>
      <c r="R20" s="1"/>
      <c r="S20" s="32"/>
    </row>
    <row r="21" spans="1:19" ht="19.2" customHeight="1" x14ac:dyDescent="0.4">
      <c r="A21" s="158" t="s">
        <v>18</v>
      </c>
      <c r="B21" s="90" t="s">
        <v>142</v>
      </c>
      <c r="C21" s="90"/>
      <c r="D21" s="90"/>
      <c r="E21" s="1">
        <v>2</v>
      </c>
      <c r="F21" s="11">
        <v>1</v>
      </c>
      <c r="G21" s="131"/>
      <c r="H21" s="154"/>
      <c r="I21" s="33" t="s">
        <v>147</v>
      </c>
      <c r="J21" s="136" t="s">
        <v>205</v>
      </c>
      <c r="K21" s="137"/>
      <c r="L21" s="138"/>
      <c r="M21" s="33">
        <v>1</v>
      </c>
      <c r="N21" s="32">
        <v>1</v>
      </c>
      <c r="O21" s="32" t="s">
        <v>151</v>
      </c>
      <c r="P21" s="46" t="s">
        <v>152</v>
      </c>
      <c r="Q21" s="1">
        <v>709.82</v>
      </c>
      <c r="R21" s="1">
        <f>R18</f>
        <v>73.5</v>
      </c>
      <c r="S21" s="32">
        <f t="shared" si="1"/>
        <v>52171.770000000004</v>
      </c>
    </row>
    <row r="22" spans="1:19" x14ac:dyDescent="0.4">
      <c r="A22" s="159"/>
      <c r="B22" s="90" t="s">
        <v>143</v>
      </c>
      <c r="C22" s="90"/>
      <c r="D22" s="90"/>
      <c r="E22" s="1">
        <v>3</v>
      </c>
      <c r="F22" s="11">
        <v>1</v>
      </c>
      <c r="G22" s="131"/>
      <c r="H22" s="154"/>
      <c r="I22" s="32" t="s">
        <v>148</v>
      </c>
      <c r="J22" s="136" t="s">
        <v>206</v>
      </c>
      <c r="K22" s="137"/>
      <c r="L22" s="138"/>
      <c r="M22" s="32">
        <v>1</v>
      </c>
      <c r="N22" s="32">
        <v>1</v>
      </c>
      <c r="O22" s="32" t="s">
        <v>151</v>
      </c>
      <c r="P22" s="46" t="s">
        <v>152</v>
      </c>
      <c r="Q22" s="32">
        <v>33900</v>
      </c>
      <c r="R22" s="1">
        <v>1</v>
      </c>
      <c r="S22" s="32">
        <f t="shared" si="1"/>
        <v>33900</v>
      </c>
    </row>
    <row r="23" spans="1:19" x14ac:dyDescent="0.4">
      <c r="A23" s="159"/>
      <c r="B23" s="90"/>
      <c r="C23" s="90"/>
      <c r="D23" s="90"/>
      <c r="E23" s="1"/>
      <c r="F23" s="11"/>
      <c r="G23" s="131"/>
      <c r="H23" s="154"/>
      <c r="I23" s="32"/>
      <c r="J23" s="139" t="s">
        <v>149</v>
      </c>
      <c r="K23" s="140"/>
      <c r="L23" s="141"/>
      <c r="M23" s="32"/>
      <c r="N23" s="32"/>
      <c r="O23" s="32"/>
      <c r="P23" s="46"/>
      <c r="Q23" s="1"/>
      <c r="R23" s="1"/>
      <c r="S23" s="32"/>
    </row>
    <row r="24" spans="1:19" ht="18" thickBot="1" x14ac:dyDescent="0.45">
      <c r="A24" s="61" t="s">
        <v>19</v>
      </c>
      <c r="B24" s="152"/>
      <c r="C24" s="152"/>
      <c r="D24" s="152"/>
      <c r="E24" s="9"/>
      <c r="F24" s="12"/>
      <c r="G24" s="146" t="str">
        <f t="shared" si="2"/>
        <v>검사료</v>
      </c>
      <c r="H24" s="153"/>
      <c r="I24" s="45"/>
      <c r="J24" s="133"/>
      <c r="K24" s="134"/>
      <c r="L24" s="135"/>
      <c r="M24" s="35"/>
      <c r="N24" s="35"/>
      <c r="O24" s="35"/>
      <c r="P24" s="62"/>
      <c r="Q24" s="1"/>
      <c r="R24" s="1"/>
      <c r="S24" s="32"/>
    </row>
  </sheetData>
  <mergeCells count="47">
    <mergeCell ref="D10:F10"/>
    <mergeCell ref="D11:F11"/>
    <mergeCell ref="D12:F12"/>
    <mergeCell ref="A1:B1"/>
    <mergeCell ref="C1:D1"/>
    <mergeCell ref="A2:B2"/>
    <mergeCell ref="C2:D2"/>
    <mergeCell ref="A3:B3"/>
    <mergeCell ref="C3:D3"/>
    <mergeCell ref="C4:D4"/>
    <mergeCell ref="C5:D5"/>
    <mergeCell ref="A8:F8"/>
    <mergeCell ref="G8:O8"/>
    <mergeCell ref="D9:F9"/>
    <mergeCell ref="K9:N9"/>
    <mergeCell ref="B17:D17"/>
    <mergeCell ref="G17:H17"/>
    <mergeCell ref="J17:L17"/>
    <mergeCell ref="B18:D18"/>
    <mergeCell ref="G18:H18"/>
    <mergeCell ref="J18:L18"/>
    <mergeCell ref="D13:F13"/>
    <mergeCell ref="K13:N13"/>
    <mergeCell ref="A15:F15"/>
    <mergeCell ref="G15:O15"/>
    <mergeCell ref="B16:D16"/>
    <mergeCell ref="G16:H16"/>
    <mergeCell ref="J16:L16"/>
    <mergeCell ref="G19:H19"/>
    <mergeCell ref="J19:L19"/>
    <mergeCell ref="B19:D19"/>
    <mergeCell ref="A21:A23"/>
    <mergeCell ref="B21:D21"/>
    <mergeCell ref="G21:H21"/>
    <mergeCell ref="J21:L21"/>
    <mergeCell ref="B22:D22"/>
    <mergeCell ref="G22:H22"/>
    <mergeCell ref="J22:L22"/>
    <mergeCell ref="B20:D20"/>
    <mergeCell ref="G20:H20"/>
    <mergeCell ref="J20:L20"/>
    <mergeCell ref="B24:D24"/>
    <mergeCell ref="G24:H24"/>
    <mergeCell ref="J24:L24"/>
    <mergeCell ref="B23:D23"/>
    <mergeCell ref="G23:H23"/>
    <mergeCell ref="J23:L2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A2" zoomScaleNormal="100" workbookViewId="0">
      <selection activeCell="K13" sqref="K13:N13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108" t="s">
        <v>52</v>
      </c>
      <c r="B1" s="108"/>
      <c r="C1" s="108">
        <v>4</v>
      </c>
      <c r="D1" s="108"/>
      <c r="F1" t="s">
        <v>65</v>
      </c>
    </row>
    <row r="2" spans="1:19" x14ac:dyDescent="0.4">
      <c r="A2" s="108" t="s">
        <v>54</v>
      </c>
      <c r="B2" s="108"/>
      <c r="C2" s="108" t="s">
        <v>57</v>
      </c>
      <c r="D2" s="108"/>
      <c r="F2" t="s">
        <v>153</v>
      </c>
    </row>
    <row r="3" spans="1:19" x14ac:dyDescent="0.4">
      <c r="A3" s="108" t="s">
        <v>53</v>
      </c>
      <c r="B3" s="108"/>
      <c r="C3" s="108">
        <v>201620014</v>
      </c>
      <c r="D3" s="108"/>
    </row>
    <row r="4" spans="1:19" x14ac:dyDescent="0.4">
      <c r="A4" t="s">
        <v>55</v>
      </c>
      <c r="C4" s="108" t="s">
        <v>58</v>
      </c>
      <c r="D4" s="108"/>
    </row>
    <row r="5" spans="1:19" x14ac:dyDescent="0.4">
      <c r="A5" t="s">
        <v>56</v>
      </c>
      <c r="C5" s="108" t="s">
        <v>59</v>
      </c>
      <c r="D5" s="108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109" t="s">
        <v>6</v>
      </c>
      <c r="B8" s="110"/>
      <c r="C8" s="110"/>
      <c r="D8" s="110"/>
      <c r="E8" s="110"/>
      <c r="F8" s="111"/>
      <c r="G8" s="96" t="s">
        <v>7</v>
      </c>
      <c r="H8" s="97"/>
      <c r="I8" s="97"/>
      <c r="J8" s="97"/>
      <c r="K8" s="97"/>
      <c r="L8" s="97"/>
      <c r="M8" s="97"/>
      <c r="N8" s="97"/>
      <c r="O8" s="98"/>
    </row>
    <row r="9" spans="1:19" x14ac:dyDescent="0.4">
      <c r="A9" s="5" t="s">
        <v>0</v>
      </c>
      <c r="B9" s="6" t="s">
        <v>1</v>
      </c>
      <c r="C9" s="6" t="s">
        <v>3</v>
      </c>
      <c r="D9" s="113" t="s">
        <v>4</v>
      </c>
      <c r="E9" s="113"/>
      <c r="F9" s="114"/>
      <c r="G9" s="21" t="s">
        <v>5</v>
      </c>
      <c r="H9" s="22" t="str">
        <f t="shared" ref="H9:K10" si="0">A9</f>
        <v>성별</v>
      </c>
      <c r="I9" s="6" t="str">
        <f t="shared" si="0"/>
        <v>나이</v>
      </c>
      <c r="J9" s="6" t="str">
        <f t="shared" si="0"/>
        <v>코드</v>
      </c>
      <c r="K9" s="115" t="str">
        <f t="shared" si="0"/>
        <v>병명</v>
      </c>
      <c r="L9" s="116"/>
      <c r="M9" s="116"/>
      <c r="N9" s="117"/>
      <c r="O9" s="10" t="str">
        <f>G9</f>
        <v>진료과</v>
      </c>
    </row>
    <row r="10" spans="1:19" x14ac:dyDescent="0.4">
      <c r="A10" s="7" t="s">
        <v>133</v>
      </c>
      <c r="B10" s="1">
        <v>71</v>
      </c>
      <c r="C10" s="1" t="s">
        <v>154</v>
      </c>
      <c r="D10" s="118" t="s">
        <v>158</v>
      </c>
      <c r="E10" s="118"/>
      <c r="F10" s="119"/>
      <c r="G10" s="23" t="s">
        <v>12</v>
      </c>
      <c r="H10" s="2" t="str">
        <f t="shared" si="0"/>
        <v>여</v>
      </c>
      <c r="I10" s="1">
        <f t="shared" si="0"/>
        <v>71</v>
      </c>
      <c r="J10" s="4" t="s">
        <v>162</v>
      </c>
      <c r="K10" s="91" t="s">
        <v>163</v>
      </c>
      <c r="L10" s="92"/>
      <c r="M10" s="92"/>
      <c r="N10" s="93"/>
      <c r="O10" s="11" t="str">
        <f>G10</f>
        <v>신장내과</v>
      </c>
      <c r="P10" t="s">
        <v>64</v>
      </c>
      <c r="Q10" t="s">
        <v>92</v>
      </c>
    </row>
    <row r="11" spans="1:19" x14ac:dyDescent="0.4">
      <c r="A11" s="7"/>
      <c r="B11" s="1"/>
      <c r="C11" s="1" t="s">
        <v>155</v>
      </c>
      <c r="D11" s="118" t="s">
        <v>159</v>
      </c>
      <c r="E11" s="118"/>
      <c r="F11" s="119"/>
      <c r="G11" s="23"/>
      <c r="H11" s="2"/>
      <c r="I11" s="1"/>
      <c r="J11" s="4" t="s">
        <v>155</v>
      </c>
      <c r="K11" s="167" t="s">
        <v>207</v>
      </c>
      <c r="L11" s="168"/>
      <c r="M11" s="168"/>
      <c r="N11" s="168"/>
      <c r="O11" s="11"/>
    </row>
    <row r="12" spans="1:19" x14ac:dyDescent="0.4">
      <c r="A12" s="7"/>
      <c r="B12" s="1"/>
      <c r="C12" s="1" t="s">
        <v>156</v>
      </c>
      <c r="D12" s="118" t="s">
        <v>160</v>
      </c>
      <c r="E12" s="118"/>
      <c r="F12" s="119"/>
      <c r="G12" s="23"/>
      <c r="H12" s="2"/>
      <c r="I12" s="1"/>
      <c r="J12" s="4" t="s">
        <v>156</v>
      </c>
      <c r="K12" s="167" t="s">
        <v>208</v>
      </c>
      <c r="L12" s="168"/>
      <c r="M12" s="168"/>
      <c r="N12" s="168"/>
      <c r="O12" s="11"/>
      <c r="P12" t="s">
        <v>64</v>
      </c>
      <c r="Q12" t="s">
        <v>92</v>
      </c>
    </row>
    <row r="13" spans="1:19" ht="18" thickBot="1" x14ac:dyDescent="0.45">
      <c r="A13" s="8"/>
      <c r="B13" s="9"/>
      <c r="C13" s="9" t="s">
        <v>157</v>
      </c>
      <c r="D13" s="94" t="s">
        <v>161</v>
      </c>
      <c r="E13" s="94"/>
      <c r="F13" s="95"/>
      <c r="G13" s="24"/>
      <c r="H13" s="25"/>
      <c r="I13" s="9"/>
      <c r="J13" s="9" t="s">
        <v>157</v>
      </c>
      <c r="K13" s="165" t="s">
        <v>209</v>
      </c>
      <c r="L13" s="166"/>
      <c r="M13" s="166"/>
      <c r="N13" s="166"/>
      <c r="O13" s="12"/>
      <c r="R13" t="s">
        <v>105</v>
      </c>
      <c r="S13" t="s">
        <v>106</v>
      </c>
    </row>
    <row r="14" spans="1:19" ht="18" thickBot="1" x14ac:dyDescent="0.45">
      <c r="R14">
        <v>81.400000000000006</v>
      </c>
      <c r="S14">
        <v>73.5</v>
      </c>
    </row>
    <row r="15" spans="1:19" ht="19.8" thickBot="1" x14ac:dyDescent="0.45">
      <c r="A15" s="96" t="s">
        <v>6</v>
      </c>
      <c r="B15" s="97"/>
      <c r="C15" s="97"/>
      <c r="D15" s="97"/>
      <c r="E15" s="97"/>
      <c r="F15" s="98"/>
      <c r="G15" s="96" t="s">
        <v>7</v>
      </c>
      <c r="H15" s="97"/>
      <c r="I15" s="97"/>
      <c r="J15" s="97"/>
      <c r="K15" s="97"/>
      <c r="L15" s="97"/>
      <c r="M15" s="97"/>
      <c r="N15" s="97"/>
      <c r="O15" s="98"/>
    </row>
    <row r="16" spans="1:19" x14ac:dyDescent="0.4">
      <c r="A16" s="5" t="s">
        <v>14</v>
      </c>
      <c r="B16" s="99" t="s">
        <v>20</v>
      </c>
      <c r="C16" s="99"/>
      <c r="D16" s="99"/>
      <c r="E16" s="6" t="s">
        <v>22</v>
      </c>
      <c r="F16" s="10" t="s">
        <v>23</v>
      </c>
      <c r="G16" s="100" t="str">
        <f>A16</f>
        <v>구분</v>
      </c>
      <c r="H16" s="101"/>
      <c r="I16" s="20" t="s">
        <v>3</v>
      </c>
      <c r="J16" s="102" t="str">
        <f>B16</f>
        <v>진료내역</v>
      </c>
      <c r="K16" s="103"/>
      <c r="L16" s="104"/>
      <c r="M16" s="6" t="s">
        <v>22</v>
      </c>
      <c r="N16" s="6" t="s">
        <v>23</v>
      </c>
      <c r="O16" s="6" t="s">
        <v>46</v>
      </c>
      <c r="P16" s="10" t="s">
        <v>48</v>
      </c>
      <c r="Q16" t="s">
        <v>43</v>
      </c>
      <c r="R16" t="s">
        <v>44</v>
      </c>
      <c r="S16" t="s">
        <v>51</v>
      </c>
    </row>
    <row r="17" spans="1:19" x14ac:dyDescent="0.4">
      <c r="A17" s="13" t="s">
        <v>15</v>
      </c>
      <c r="B17" s="90" t="s">
        <v>21</v>
      </c>
      <c r="C17" s="90"/>
      <c r="D17" s="90"/>
      <c r="E17" s="1">
        <v>1</v>
      </c>
      <c r="F17" s="11">
        <v>1</v>
      </c>
      <c r="G17" s="131" t="str">
        <f>A17</f>
        <v>진찰료</v>
      </c>
      <c r="H17" s="154"/>
      <c r="I17" s="31" t="s">
        <v>168</v>
      </c>
      <c r="J17" s="142" t="s">
        <v>169</v>
      </c>
      <c r="K17" s="121"/>
      <c r="L17" s="122"/>
      <c r="M17" s="32">
        <f>E17</f>
        <v>1</v>
      </c>
      <c r="N17" s="32">
        <f>F17</f>
        <v>1</v>
      </c>
      <c r="O17" s="32"/>
      <c r="P17" s="18"/>
      <c r="Q17">
        <v>198.31</v>
      </c>
      <c r="R17">
        <v>73.5</v>
      </c>
      <c r="S17" s="27">
        <f>Q17*M17*N17*R17</f>
        <v>14575.785</v>
      </c>
    </row>
    <row r="18" spans="1:19" x14ac:dyDescent="0.4">
      <c r="A18" s="14"/>
      <c r="B18" s="143" t="s">
        <v>164</v>
      </c>
      <c r="C18" s="144"/>
      <c r="D18" s="145"/>
      <c r="E18" s="1"/>
      <c r="F18" s="11"/>
      <c r="G18" s="131"/>
      <c r="H18" s="154"/>
      <c r="I18" s="32"/>
      <c r="J18" s="143" t="str">
        <f>B18</f>
        <v>외래환자 의약품관리료(28일분)</v>
      </c>
      <c r="K18" s="144"/>
      <c r="L18" s="145"/>
      <c r="M18" s="32"/>
      <c r="N18" s="32"/>
      <c r="O18" s="32" t="s">
        <v>47</v>
      </c>
      <c r="P18" s="18" t="s">
        <v>170</v>
      </c>
      <c r="R18">
        <f>R17</f>
        <v>73.5</v>
      </c>
      <c r="S18" s="27">
        <f t="shared" ref="S18:S24" si="1">Q18*M18*N18*R18</f>
        <v>0</v>
      </c>
    </row>
    <row r="19" spans="1:19" x14ac:dyDescent="0.4">
      <c r="A19" s="13" t="s">
        <v>16</v>
      </c>
      <c r="B19" s="87" t="s">
        <v>165</v>
      </c>
      <c r="C19" s="88"/>
      <c r="D19" s="89"/>
      <c r="E19" s="1">
        <v>1</v>
      </c>
      <c r="F19" s="11">
        <v>21</v>
      </c>
      <c r="G19" s="131" t="str">
        <f t="shared" ref="G19:G24" si="2">A19</f>
        <v>약재료</v>
      </c>
      <c r="H19" s="154"/>
      <c r="I19" s="36"/>
      <c r="J19" s="155" t="str">
        <f t="shared" ref="J19" si="3">B19</f>
        <v>아가메이트젤리</v>
      </c>
      <c r="K19" s="156"/>
      <c r="L19" s="157"/>
      <c r="M19" s="32"/>
      <c r="N19" s="32"/>
      <c r="O19" s="32" t="s">
        <v>47</v>
      </c>
      <c r="P19" s="18" t="s">
        <v>170</v>
      </c>
      <c r="Q19" s="27"/>
      <c r="R19">
        <f>R18</f>
        <v>73.5</v>
      </c>
      <c r="S19" s="27">
        <f t="shared" si="1"/>
        <v>0</v>
      </c>
    </row>
    <row r="20" spans="1:19" x14ac:dyDescent="0.4">
      <c r="A20" s="15"/>
      <c r="B20" s="90" t="s">
        <v>166</v>
      </c>
      <c r="C20" s="90"/>
      <c r="D20" s="90"/>
      <c r="E20" s="1">
        <v>1</v>
      </c>
      <c r="F20" s="11">
        <v>21</v>
      </c>
      <c r="G20" s="131"/>
      <c r="H20" s="154"/>
      <c r="I20" s="32"/>
      <c r="J20" s="155" t="str">
        <f t="shared" ref="J20:J21" si="4">B20</f>
        <v>카투라엑스엘서방정</v>
      </c>
      <c r="K20" s="156"/>
      <c r="L20" s="157"/>
      <c r="M20" s="32"/>
      <c r="N20" s="32"/>
      <c r="O20" s="32" t="s">
        <v>47</v>
      </c>
      <c r="P20" s="18" t="s">
        <v>170</v>
      </c>
      <c r="R20">
        <v>73.5</v>
      </c>
      <c r="S20" s="27">
        <f t="shared" si="1"/>
        <v>0</v>
      </c>
    </row>
    <row r="21" spans="1:19" x14ac:dyDescent="0.4">
      <c r="A21" s="15"/>
      <c r="B21" s="162" t="s">
        <v>167</v>
      </c>
      <c r="C21" s="163"/>
      <c r="D21" s="164"/>
      <c r="E21" s="1"/>
      <c r="F21" s="11"/>
      <c r="G21" s="160"/>
      <c r="H21" s="161"/>
      <c r="I21" s="32"/>
      <c r="J21" s="155" t="str">
        <f t="shared" si="4"/>
        <v>외래환자조제복약지도료(21일분)</v>
      </c>
      <c r="K21" s="156"/>
      <c r="L21" s="157"/>
      <c r="M21" s="32"/>
      <c r="N21" s="32"/>
      <c r="O21" s="32" t="s">
        <v>47</v>
      </c>
      <c r="P21" s="18" t="s">
        <v>170</v>
      </c>
      <c r="R21">
        <f t="shared" ref="R21:R24" si="5">R20</f>
        <v>73.5</v>
      </c>
      <c r="S21" s="27">
        <f t="shared" si="1"/>
        <v>0</v>
      </c>
    </row>
    <row r="22" spans="1:19" ht="19.2" customHeight="1" x14ac:dyDescent="0.4">
      <c r="A22" s="30" t="s">
        <v>17</v>
      </c>
      <c r="B22" s="87"/>
      <c r="C22" s="88"/>
      <c r="D22" s="89"/>
      <c r="E22" s="1"/>
      <c r="F22" s="11"/>
      <c r="G22" s="160" t="str">
        <f t="shared" ref="G22" si="6">A22</f>
        <v>주사료</v>
      </c>
      <c r="H22" s="161"/>
      <c r="I22" s="33"/>
      <c r="J22" s="123">
        <f>B22</f>
        <v>0</v>
      </c>
      <c r="K22" s="124"/>
      <c r="L22" s="125"/>
      <c r="M22" s="32">
        <f>E22</f>
        <v>0</v>
      </c>
      <c r="N22" s="32">
        <f t="shared" ref="N22" si="7">F22</f>
        <v>0</v>
      </c>
      <c r="O22" s="32"/>
      <c r="P22" s="18"/>
      <c r="R22">
        <f t="shared" si="5"/>
        <v>73.5</v>
      </c>
      <c r="S22" s="27">
        <f t="shared" si="1"/>
        <v>0</v>
      </c>
    </row>
    <row r="23" spans="1:19" ht="19.2" customHeight="1" x14ac:dyDescent="0.4">
      <c r="A23" s="52" t="s">
        <v>18</v>
      </c>
      <c r="B23" s="90"/>
      <c r="C23" s="90"/>
      <c r="D23" s="90"/>
      <c r="E23" s="1"/>
      <c r="F23" s="11"/>
      <c r="G23" s="160" t="str">
        <f t="shared" ref="G23" si="8">A23</f>
        <v>처치및 수술료</v>
      </c>
      <c r="H23" s="161"/>
      <c r="I23" s="33"/>
      <c r="J23" s="136"/>
      <c r="K23" s="137"/>
      <c r="L23" s="138"/>
      <c r="M23" s="33"/>
      <c r="N23" s="32"/>
      <c r="O23" s="32"/>
      <c r="P23" s="18"/>
      <c r="R23">
        <f t="shared" si="5"/>
        <v>73.5</v>
      </c>
      <c r="S23" s="27">
        <f t="shared" si="1"/>
        <v>0</v>
      </c>
    </row>
    <row r="24" spans="1:19" x14ac:dyDescent="0.4">
      <c r="A24" s="13" t="s">
        <v>19</v>
      </c>
      <c r="B24" s="80"/>
      <c r="C24" s="80"/>
      <c r="D24" s="80"/>
      <c r="E24" s="1"/>
      <c r="F24" s="11"/>
      <c r="G24" s="131" t="str">
        <f t="shared" si="2"/>
        <v>검사료</v>
      </c>
      <c r="H24" s="154"/>
      <c r="I24" s="33"/>
      <c r="J24" s="123"/>
      <c r="K24" s="124"/>
      <c r="L24" s="125"/>
      <c r="M24" s="32">
        <f t="shared" ref="M24:N24" si="9">E24</f>
        <v>0</v>
      </c>
      <c r="N24" s="32">
        <f t="shared" si="9"/>
        <v>0</v>
      </c>
      <c r="O24" s="32"/>
      <c r="P24" s="18"/>
      <c r="R24">
        <f t="shared" si="5"/>
        <v>73.5</v>
      </c>
      <c r="S24" s="27">
        <f t="shared" si="1"/>
        <v>0</v>
      </c>
    </row>
  </sheetData>
  <mergeCells count="49">
    <mergeCell ref="A1:B1"/>
    <mergeCell ref="C1:D1"/>
    <mergeCell ref="A2:B2"/>
    <mergeCell ref="C2:D2"/>
    <mergeCell ref="A3:B3"/>
    <mergeCell ref="C3:D3"/>
    <mergeCell ref="D10:F10"/>
    <mergeCell ref="K10:N10"/>
    <mergeCell ref="D11:F11"/>
    <mergeCell ref="K11:N11"/>
    <mergeCell ref="D12:F12"/>
    <mergeCell ref="K12:N12"/>
    <mergeCell ref="C4:D4"/>
    <mergeCell ref="C5:D5"/>
    <mergeCell ref="A8:F8"/>
    <mergeCell ref="G8:O8"/>
    <mergeCell ref="D9:F9"/>
    <mergeCell ref="K9:N9"/>
    <mergeCell ref="B17:D17"/>
    <mergeCell ref="G17:H17"/>
    <mergeCell ref="J17:L17"/>
    <mergeCell ref="B18:D18"/>
    <mergeCell ref="G18:H18"/>
    <mergeCell ref="J18:L18"/>
    <mergeCell ref="D13:F13"/>
    <mergeCell ref="K13:N13"/>
    <mergeCell ref="A15:F15"/>
    <mergeCell ref="G15:O15"/>
    <mergeCell ref="B16:D16"/>
    <mergeCell ref="G16:H16"/>
    <mergeCell ref="J16:L16"/>
    <mergeCell ref="B21:D21"/>
    <mergeCell ref="G21:H21"/>
    <mergeCell ref="J21:L21"/>
    <mergeCell ref="B19:D19"/>
    <mergeCell ref="G19:H19"/>
    <mergeCell ref="J19:L19"/>
    <mergeCell ref="B20:D20"/>
    <mergeCell ref="G20:H20"/>
    <mergeCell ref="J20:L20"/>
    <mergeCell ref="B24:D24"/>
    <mergeCell ref="G24:H24"/>
    <mergeCell ref="J24:L24"/>
    <mergeCell ref="G23:H23"/>
    <mergeCell ref="B22:D22"/>
    <mergeCell ref="G22:H22"/>
    <mergeCell ref="J22:L22"/>
    <mergeCell ref="B23:D23"/>
    <mergeCell ref="J23:L2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24" zoomScale="120" zoomScaleNormal="120" workbookViewId="0">
      <selection activeCell="B17" sqref="B17:F33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5.296875" customWidth="1"/>
    <col min="4" max="4" width="10.8984375" customWidth="1"/>
    <col min="5" max="5" width="5" customWidth="1"/>
    <col min="6" max="6" width="4.796875" customWidth="1"/>
    <col min="7" max="7" width="7.19921875" customWidth="1"/>
    <col min="8" max="8" width="3.296875" customWidth="1"/>
    <col min="9" max="9" width="8.09765625" customWidth="1"/>
    <col min="10" max="10" width="5.8984375" customWidth="1"/>
    <col min="11" max="11" width="10.8984375" customWidth="1"/>
    <col min="12" max="12" width="5.09765625" customWidth="1"/>
    <col min="13" max="14" width="4.8984375" customWidth="1"/>
    <col min="15" max="15" width="9.69921875" customWidth="1"/>
    <col min="16" max="16" width="7.796875" customWidth="1"/>
  </cols>
  <sheetData>
    <row r="1" spans="1:19" x14ac:dyDescent="0.4">
      <c r="A1" s="108" t="s">
        <v>52</v>
      </c>
      <c r="B1" s="108"/>
      <c r="C1" s="108">
        <v>5</v>
      </c>
      <c r="D1" s="108"/>
      <c r="F1" t="s">
        <v>65</v>
      </c>
    </row>
    <row r="2" spans="1:19" x14ac:dyDescent="0.4">
      <c r="A2" s="108" t="s">
        <v>54</v>
      </c>
      <c r="B2" s="108"/>
      <c r="C2" s="108" t="s">
        <v>57</v>
      </c>
      <c r="D2" s="108"/>
      <c r="F2" t="s">
        <v>66</v>
      </c>
    </row>
    <row r="3" spans="1:19" x14ac:dyDescent="0.4">
      <c r="A3" s="108" t="s">
        <v>53</v>
      </c>
      <c r="B3" s="108"/>
      <c r="C3" s="108">
        <v>201620014</v>
      </c>
      <c r="D3" s="108"/>
    </row>
    <row r="4" spans="1:19" x14ac:dyDescent="0.4">
      <c r="A4" t="s">
        <v>55</v>
      </c>
      <c r="C4" s="108" t="s">
        <v>58</v>
      </c>
      <c r="D4" s="108"/>
    </row>
    <row r="5" spans="1:19" x14ac:dyDescent="0.4">
      <c r="A5" t="s">
        <v>56</v>
      </c>
      <c r="C5" s="108" t="s">
        <v>59</v>
      </c>
      <c r="D5" s="108"/>
    </row>
    <row r="6" spans="1:19" x14ac:dyDescent="0.4">
      <c r="A6" t="s">
        <v>60</v>
      </c>
      <c r="C6" t="s">
        <v>61</v>
      </c>
    </row>
    <row r="7" spans="1:19" ht="18" thickBot="1" x14ac:dyDescent="0.45"/>
    <row r="8" spans="1:19" ht="19.8" thickBot="1" x14ac:dyDescent="0.45">
      <c r="A8" s="109" t="s">
        <v>6</v>
      </c>
      <c r="B8" s="110"/>
      <c r="C8" s="110"/>
      <c r="D8" s="110"/>
      <c r="E8" s="110"/>
      <c r="F8" s="111"/>
      <c r="G8" s="96" t="s">
        <v>7</v>
      </c>
      <c r="H8" s="97"/>
      <c r="I8" s="97"/>
      <c r="J8" s="97"/>
      <c r="K8" s="97"/>
      <c r="L8" s="97"/>
      <c r="M8" s="97"/>
      <c r="N8" s="97"/>
      <c r="O8" s="98"/>
    </row>
    <row r="9" spans="1:19" x14ac:dyDescent="0.4">
      <c r="A9" s="5" t="s">
        <v>0</v>
      </c>
      <c r="B9" s="6" t="s">
        <v>1</v>
      </c>
      <c r="C9" s="6" t="s">
        <v>3</v>
      </c>
      <c r="D9" s="113" t="s">
        <v>4</v>
      </c>
      <c r="E9" s="113"/>
      <c r="F9" s="114"/>
      <c r="G9" s="21" t="s">
        <v>5</v>
      </c>
      <c r="H9" s="22" t="str">
        <f t="shared" ref="H9:K10" si="0">A9</f>
        <v>성별</v>
      </c>
      <c r="I9" s="6" t="str">
        <f t="shared" si="0"/>
        <v>나이</v>
      </c>
      <c r="J9" s="6" t="str">
        <f t="shared" si="0"/>
        <v>코드</v>
      </c>
      <c r="K9" s="115" t="str">
        <f t="shared" si="0"/>
        <v>병명</v>
      </c>
      <c r="L9" s="116"/>
      <c r="M9" s="116"/>
      <c r="N9" s="117"/>
      <c r="O9" s="10" t="str">
        <f>G9</f>
        <v>진료과</v>
      </c>
    </row>
    <row r="10" spans="1:19" x14ac:dyDescent="0.4">
      <c r="A10" s="7" t="s">
        <v>133</v>
      </c>
      <c r="B10" s="1">
        <v>61</v>
      </c>
      <c r="C10" s="1" t="s">
        <v>171</v>
      </c>
      <c r="D10" s="118" t="s">
        <v>175</v>
      </c>
      <c r="E10" s="118"/>
      <c r="F10" s="119"/>
      <c r="G10" s="23" t="s">
        <v>12</v>
      </c>
      <c r="H10" s="2" t="str">
        <f t="shared" si="0"/>
        <v>여</v>
      </c>
      <c r="I10" s="1">
        <f t="shared" si="0"/>
        <v>61</v>
      </c>
      <c r="J10" s="4" t="s">
        <v>62</v>
      </c>
      <c r="K10" s="91" t="s">
        <v>210</v>
      </c>
      <c r="L10" s="92"/>
      <c r="M10" s="92"/>
      <c r="N10" s="93"/>
      <c r="O10" s="11" t="str">
        <f>G10</f>
        <v>신장내과</v>
      </c>
      <c r="P10" t="s">
        <v>64</v>
      </c>
      <c r="Q10" t="s">
        <v>92</v>
      </c>
    </row>
    <row r="11" spans="1:19" x14ac:dyDescent="0.4">
      <c r="A11" s="7"/>
      <c r="B11" s="1"/>
      <c r="C11" s="1" t="s">
        <v>172</v>
      </c>
      <c r="D11" s="118" t="s">
        <v>174</v>
      </c>
      <c r="E11" s="118"/>
      <c r="F11" s="119"/>
      <c r="G11" s="23"/>
      <c r="H11" s="2"/>
      <c r="I11" s="1"/>
      <c r="J11" s="4" t="s">
        <v>162</v>
      </c>
      <c r="K11" s="91" t="s">
        <v>211</v>
      </c>
      <c r="L11" s="92"/>
      <c r="M11" s="92"/>
      <c r="N11" s="93"/>
      <c r="O11" s="11"/>
    </row>
    <row r="12" spans="1:19" x14ac:dyDescent="0.4">
      <c r="A12" s="7"/>
      <c r="B12" s="1"/>
      <c r="C12" s="1" t="s">
        <v>173</v>
      </c>
      <c r="D12" s="118" t="s">
        <v>212</v>
      </c>
      <c r="E12" s="118"/>
      <c r="F12" s="119"/>
      <c r="G12" s="23"/>
      <c r="H12" s="2"/>
      <c r="I12" s="1"/>
      <c r="J12" s="4" t="s">
        <v>173</v>
      </c>
      <c r="K12" s="179" t="str">
        <f>D12</f>
        <v>철결핍성빈혈</v>
      </c>
      <c r="L12" s="180"/>
      <c r="M12" s="180"/>
      <c r="N12" s="181"/>
      <c r="O12" s="11"/>
      <c r="P12" t="s">
        <v>64</v>
      </c>
      <c r="Q12" t="s">
        <v>92</v>
      </c>
    </row>
    <row r="13" spans="1:19" ht="18" thickBot="1" x14ac:dyDescent="0.45">
      <c r="A13" s="8"/>
      <c r="B13" s="9"/>
      <c r="C13" s="9"/>
      <c r="D13" s="94"/>
      <c r="E13" s="94"/>
      <c r="F13" s="95"/>
      <c r="G13" s="24"/>
      <c r="H13" s="25"/>
      <c r="I13" s="9"/>
      <c r="J13" s="9"/>
      <c r="K13" s="182"/>
      <c r="L13" s="183"/>
      <c r="M13" s="183"/>
      <c r="N13" s="184"/>
      <c r="O13" s="12"/>
    </row>
    <row r="14" spans="1:19" ht="18" thickBot="1" x14ac:dyDescent="0.45">
      <c r="R14" s="5" t="s">
        <v>105</v>
      </c>
      <c r="S14" s="10" t="s">
        <v>106</v>
      </c>
    </row>
    <row r="15" spans="1:19" ht="19.8" thickBot="1" x14ac:dyDescent="0.45">
      <c r="A15" s="96" t="s">
        <v>6</v>
      </c>
      <c r="B15" s="97"/>
      <c r="C15" s="97"/>
      <c r="D15" s="97"/>
      <c r="E15" s="97"/>
      <c r="F15" s="98"/>
      <c r="G15" s="149" t="s">
        <v>7</v>
      </c>
      <c r="H15" s="150"/>
      <c r="I15" s="150"/>
      <c r="J15" s="150"/>
      <c r="K15" s="150"/>
      <c r="L15" s="150"/>
      <c r="M15" s="150"/>
      <c r="N15" s="150"/>
      <c r="O15" s="150"/>
      <c r="P15" s="150"/>
      <c r="Q15" s="174"/>
      <c r="R15" s="64">
        <v>81.400000000000006</v>
      </c>
      <c r="S15" s="65">
        <v>73.5</v>
      </c>
    </row>
    <row r="16" spans="1:19" x14ac:dyDescent="0.4">
      <c r="A16" s="5" t="s">
        <v>14</v>
      </c>
      <c r="B16" s="99" t="s">
        <v>20</v>
      </c>
      <c r="C16" s="99"/>
      <c r="D16" s="99"/>
      <c r="E16" s="6" t="s">
        <v>22</v>
      </c>
      <c r="F16" s="10" t="s">
        <v>23</v>
      </c>
      <c r="G16" s="175" t="str">
        <f>A16</f>
        <v>구분</v>
      </c>
      <c r="H16" s="176"/>
      <c r="I16" s="20" t="s">
        <v>3</v>
      </c>
      <c r="J16" s="171" t="str">
        <f>B16</f>
        <v>진료내역</v>
      </c>
      <c r="K16" s="172"/>
      <c r="L16" s="173"/>
      <c r="M16" s="40" t="s">
        <v>22</v>
      </c>
      <c r="N16" s="40" t="s">
        <v>23</v>
      </c>
      <c r="O16" s="40" t="s">
        <v>46</v>
      </c>
      <c r="P16" s="63" t="s">
        <v>48</v>
      </c>
      <c r="Q16" s="1" t="s">
        <v>43</v>
      </c>
      <c r="R16" s="1" t="s">
        <v>44</v>
      </c>
      <c r="S16" s="1" t="s">
        <v>51</v>
      </c>
    </row>
    <row r="17" spans="1:19" x14ac:dyDescent="0.4">
      <c r="A17" s="13" t="s">
        <v>15</v>
      </c>
      <c r="B17" s="90" t="s">
        <v>21</v>
      </c>
      <c r="C17" s="90"/>
      <c r="D17" s="90"/>
      <c r="E17" s="1">
        <v>1</v>
      </c>
      <c r="F17" s="11">
        <v>1</v>
      </c>
      <c r="G17" s="129" t="str">
        <f>A17</f>
        <v>진찰료</v>
      </c>
      <c r="H17" s="169"/>
      <c r="I17" s="31" t="s">
        <v>186</v>
      </c>
      <c r="J17" s="142" t="s">
        <v>213</v>
      </c>
      <c r="K17" s="121"/>
      <c r="L17" s="122"/>
      <c r="M17" s="32">
        <f>E17</f>
        <v>1</v>
      </c>
      <c r="N17" s="32">
        <f>F17</f>
        <v>1</v>
      </c>
      <c r="O17" s="32"/>
      <c r="P17" s="46"/>
      <c r="Q17" s="1">
        <v>134.47</v>
      </c>
      <c r="R17" s="1">
        <v>81.400000000000006</v>
      </c>
      <c r="S17" s="32">
        <f>Q17*M17*N17*R17</f>
        <v>10945.858</v>
      </c>
    </row>
    <row r="18" spans="1:19" x14ac:dyDescent="0.4">
      <c r="A18" s="14"/>
      <c r="B18" s="87"/>
      <c r="C18" s="88"/>
      <c r="D18" s="89"/>
      <c r="E18" s="1"/>
      <c r="F18" s="11"/>
      <c r="G18" s="129"/>
      <c r="H18" s="169"/>
      <c r="I18" s="32" t="s">
        <v>215</v>
      </c>
      <c r="J18" s="143" t="s">
        <v>214</v>
      </c>
      <c r="K18" s="144"/>
      <c r="L18" s="145"/>
      <c r="M18" s="32">
        <v>1</v>
      </c>
      <c r="N18" s="32">
        <v>1</v>
      </c>
      <c r="O18" s="32"/>
      <c r="P18" s="46" t="s">
        <v>144</v>
      </c>
      <c r="Q18" s="1">
        <v>2.34</v>
      </c>
      <c r="R18" s="1">
        <f>R17</f>
        <v>81.400000000000006</v>
      </c>
      <c r="S18" s="32">
        <f t="shared" ref="S18:S31" si="1">Q18*M18*N18*R18</f>
        <v>190.476</v>
      </c>
    </row>
    <row r="19" spans="1:19" x14ac:dyDescent="0.4">
      <c r="A19" s="13" t="s">
        <v>16</v>
      </c>
      <c r="B19" s="162" t="s">
        <v>176</v>
      </c>
      <c r="C19" s="163"/>
      <c r="D19" s="164"/>
      <c r="E19" s="1"/>
      <c r="F19" s="11"/>
      <c r="G19" s="129" t="str">
        <f t="shared" ref="G19:G33" si="2">A19</f>
        <v>약재료</v>
      </c>
      <c r="H19" s="169"/>
      <c r="I19" s="36"/>
      <c r="J19" s="139" t="str">
        <f t="shared" ref="J19" si="3">B19</f>
        <v>외래환자조제복약지도료(31일분)</v>
      </c>
      <c r="K19" s="140"/>
      <c r="L19" s="141"/>
      <c r="M19" s="32"/>
      <c r="N19" s="32"/>
      <c r="O19" s="32" t="s">
        <v>47</v>
      </c>
      <c r="P19" s="46" t="s">
        <v>184</v>
      </c>
      <c r="Q19" s="32"/>
      <c r="R19" s="1">
        <f>R18</f>
        <v>81.400000000000006</v>
      </c>
      <c r="S19" s="32">
        <f t="shared" si="1"/>
        <v>0</v>
      </c>
    </row>
    <row r="20" spans="1:19" x14ac:dyDescent="0.4">
      <c r="A20" s="15"/>
      <c r="B20" s="90" t="s">
        <v>177</v>
      </c>
      <c r="C20" s="90"/>
      <c r="D20" s="90"/>
      <c r="E20" s="1">
        <v>1</v>
      </c>
      <c r="F20" s="11">
        <v>31</v>
      </c>
      <c r="G20" s="129"/>
      <c r="H20" s="169"/>
      <c r="I20" s="32"/>
      <c r="J20" s="139" t="str">
        <f t="shared" ref="J20:J26" si="4">B20</f>
        <v>아스트릭스캅셀</v>
      </c>
      <c r="K20" s="140"/>
      <c r="L20" s="141"/>
      <c r="M20" s="32"/>
      <c r="N20" s="32"/>
      <c r="O20" s="32" t="s">
        <v>47</v>
      </c>
      <c r="P20" s="46" t="s">
        <v>184</v>
      </c>
      <c r="Q20" s="1"/>
      <c r="R20" s="1">
        <f>R19</f>
        <v>81.400000000000006</v>
      </c>
      <c r="S20" s="32">
        <f t="shared" si="1"/>
        <v>0</v>
      </c>
    </row>
    <row r="21" spans="1:19" x14ac:dyDescent="0.4">
      <c r="A21" s="15"/>
      <c r="B21" s="90" t="s">
        <v>178</v>
      </c>
      <c r="C21" s="90"/>
      <c r="D21" s="90"/>
      <c r="E21" s="1">
        <v>1</v>
      </c>
      <c r="F21" s="11">
        <v>14</v>
      </c>
      <c r="G21" s="129"/>
      <c r="H21" s="169"/>
      <c r="I21" s="32"/>
      <c r="J21" s="139" t="str">
        <f t="shared" si="4"/>
        <v>클래리시드엑스엘서방정</v>
      </c>
      <c r="K21" s="140"/>
      <c r="L21" s="141"/>
      <c r="M21" s="32"/>
      <c r="N21" s="32"/>
      <c r="O21" s="32" t="s">
        <v>47</v>
      </c>
      <c r="P21" s="46" t="s">
        <v>184</v>
      </c>
      <c r="Q21" s="1"/>
      <c r="R21" s="1">
        <f t="shared" ref="R21:R29" si="5">R20</f>
        <v>81.400000000000006</v>
      </c>
      <c r="S21" s="32">
        <f t="shared" si="1"/>
        <v>0</v>
      </c>
    </row>
    <row r="22" spans="1:19" x14ac:dyDescent="0.4">
      <c r="A22" s="15"/>
      <c r="B22" s="90" t="s">
        <v>179</v>
      </c>
      <c r="C22" s="90"/>
      <c r="D22" s="90"/>
      <c r="E22" s="1">
        <v>3</v>
      </c>
      <c r="F22" s="11">
        <v>14</v>
      </c>
      <c r="G22" s="129"/>
      <c r="H22" s="169"/>
      <c r="I22" s="32"/>
      <c r="J22" s="139" t="str">
        <f t="shared" si="4"/>
        <v>레가론캅셀</v>
      </c>
      <c r="K22" s="140"/>
      <c r="L22" s="141"/>
      <c r="M22" s="32"/>
      <c r="N22" s="32"/>
      <c r="O22" s="32" t="s">
        <v>47</v>
      </c>
      <c r="P22" s="46" t="s">
        <v>184</v>
      </c>
      <c r="Q22" s="1"/>
      <c r="R22" s="1">
        <f t="shared" si="5"/>
        <v>81.400000000000006</v>
      </c>
      <c r="S22" s="32">
        <f t="shared" si="1"/>
        <v>0</v>
      </c>
    </row>
    <row r="23" spans="1:19" x14ac:dyDescent="0.4">
      <c r="A23" s="15"/>
      <c r="B23" s="90" t="s">
        <v>180</v>
      </c>
      <c r="C23" s="90"/>
      <c r="D23" s="90"/>
      <c r="E23" s="1">
        <v>3</v>
      </c>
      <c r="F23" s="11">
        <v>17</v>
      </c>
      <c r="G23" s="129"/>
      <c r="H23" s="169"/>
      <c r="I23" s="32"/>
      <c r="J23" s="139" t="str">
        <f t="shared" si="4"/>
        <v>네푸로정</v>
      </c>
      <c r="K23" s="140"/>
      <c r="L23" s="141"/>
      <c r="M23" s="32"/>
      <c r="N23" s="32"/>
      <c r="O23" s="32" t="s">
        <v>47</v>
      </c>
      <c r="P23" s="46" t="s">
        <v>184</v>
      </c>
      <c r="Q23" s="1"/>
      <c r="R23" s="1">
        <f t="shared" si="5"/>
        <v>81.400000000000006</v>
      </c>
      <c r="S23" s="32">
        <f t="shared" si="1"/>
        <v>0</v>
      </c>
    </row>
    <row r="24" spans="1:19" x14ac:dyDescent="0.4">
      <c r="A24" s="15"/>
      <c r="B24" s="90" t="s">
        <v>181</v>
      </c>
      <c r="C24" s="90"/>
      <c r="D24" s="90"/>
      <c r="E24" s="1">
        <v>1</v>
      </c>
      <c r="F24" s="11">
        <v>14</v>
      </c>
      <c r="G24" s="129"/>
      <c r="H24" s="169"/>
      <c r="I24" s="32"/>
      <c r="J24" s="139" t="str">
        <f t="shared" si="4"/>
        <v>피리독신</v>
      </c>
      <c r="K24" s="140"/>
      <c r="L24" s="141"/>
      <c r="M24" s="32"/>
      <c r="N24" s="32"/>
      <c r="O24" s="32" t="s">
        <v>47</v>
      </c>
      <c r="P24" s="46" t="s">
        <v>184</v>
      </c>
      <c r="Q24" s="1"/>
      <c r="R24" s="1">
        <f t="shared" si="5"/>
        <v>81.400000000000006</v>
      </c>
      <c r="S24" s="32">
        <f t="shared" si="1"/>
        <v>0</v>
      </c>
    </row>
    <row r="25" spans="1:19" x14ac:dyDescent="0.4">
      <c r="A25" s="15"/>
      <c r="B25" s="90" t="s">
        <v>33</v>
      </c>
      <c r="C25" s="90"/>
      <c r="D25" s="90"/>
      <c r="E25" s="1">
        <v>1</v>
      </c>
      <c r="F25" s="11">
        <v>31</v>
      </c>
      <c r="G25" s="129"/>
      <c r="H25" s="169"/>
      <c r="I25" s="32"/>
      <c r="J25" s="139" t="str">
        <f t="shared" si="4"/>
        <v>레날민정</v>
      </c>
      <c r="K25" s="140"/>
      <c r="L25" s="141"/>
      <c r="M25" s="32"/>
      <c r="N25" s="32"/>
      <c r="O25" s="32" t="s">
        <v>47</v>
      </c>
      <c r="P25" s="46" t="s">
        <v>184</v>
      </c>
      <c r="Q25" s="1"/>
      <c r="R25" s="1">
        <f t="shared" si="5"/>
        <v>81.400000000000006</v>
      </c>
      <c r="S25" s="32">
        <f t="shared" si="1"/>
        <v>0</v>
      </c>
    </row>
    <row r="26" spans="1:19" x14ac:dyDescent="0.4">
      <c r="A26" s="15"/>
      <c r="B26" s="90" t="s">
        <v>182</v>
      </c>
      <c r="C26" s="90"/>
      <c r="D26" s="90"/>
      <c r="E26" s="1">
        <v>3</v>
      </c>
      <c r="F26" s="11">
        <v>14</v>
      </c>
      <c r="G26" s="129"/>
      <c r="H26" s="169"/>
      <c r="I26" s="32"/>
      <c r="J26" s="139" t="str">
        <f t="shared" si="4"/>
        <v>리포덱스정</v>
      </c>
      <c r="K26" s="140"/>
      <c r="L26" s="141"/>
      <c r="M26" s="32"/>
      <c r="N26" s="32"/>
      <c r="O26" s="32" t="s">
        <v>47</v>
      </c>
      <c r="P26" s="46" t="s">
        <v>184</v>
      </c>
      <c r="Q26" s="1"/>
      <c r="R26" s="1">
        <f t="shared" si="5"/>
        <v>81.400000000000006</v>
      </c>
      <c r="S26" s="32">
        <f t="shared" si="1"/>
        <v>0</v>
      </c>
    </row>
    <row r="27" spans="1:19" x14ac:dyDescent="0.4">
      <c r="A27" s="15"/>
      <c r="B27" s="87" t="s">
        <v>183</v>
      </c>
      <c r="C27" s="88"/>
      <c r="D27" s="89"/>
      <c r="E27" s="1">
        <v>1</v>
      </c>
      <c r="F27" s="11">
        <v>16</v>
      </c>
      <c r="G27" s="129"/>
      <c r="H27" s="169"/>
      <c r="I27" s="32"/>
      <c r="J27" s="139" t="str">
        <f t="shared" ref="J27" si="6">B27</f>
        <v>리믹스정</v>
      </c>
      <c r="K27" s="140"/>
      <c r="L27" s="141"/>
      <c r="M27" s="32"/>
      <c r="N27" s="32"/>
      <c r="O27" s="32" t="s">
        <v>47</v>
      </c>
      <c r="P27" s="46" t="s">
        <v>184</v>
      </c>
      <c r="Q27" s="1"/>
      <c r="R27" s="1">
        <f t="shared" si="5"/>
        <v>81.400000000000006</v>
      </c>
      <c r="S27" s="32"/>
    </row>
    <row r="28" spans="1:19" ht="19.2" customHeight="1" x14ac:dyDescent="0.4">
      <c r="A28" s="158" t="s">
        <v>17</v>
      </c>
      <c r="B28" s="87" t="s">
        <v>185</v>
      </c>
      <c r="C28" s="88"/>
      <c r="D28" s="89"/>
      <c r="E28" s="1">
        <v>1</v>
      </c>
      <c r="F28" s="11">
        <v>1</v>
      </c>
      <c r="G28" s="129"/>
      <c r="H28" s="169"/>
      <c r="I28" s="33" t="s">
        <v>187</v>
      </c>
      <c r="J28" s="143" t="s">
        <v>216</v>
      </c>
      <c r="K28" s="144"/>
      <c r="L28" s="145"/>
      <c r="M28" s="32">
        <f>E28</f>
        <v>1</v>
      </c>
      <c r="N28" s="32">
        <f t="shared" ref="N28:N29" si="7">F28</f>
        <v>1</v>
      </c>
      <c r="O28" s="32"/>
      <c r="P28" s="46"/>
      <c r="Q28" s="1">
        <v>38.58</v>
      </c>
      <c r="R28" s="1">
        <f t="shared" si="5"/>
        <v>81.400000000000006</v>
      </c>
      <c r="S28" s="32">
        <f t="shared" si="1"/>
        <v>3140.4120000000003</v>
      </c>
    </row>
    <row r="29" spans="1:19" x14ac:dyDescent="0.4">
      <c r="A29" s="159"/>
      <c r="B29" s="90" t="s">
        <v>36</v>
      </c>
      <c r="C29" s="90"/>
      <c r="D29" s="90"/>
      <c r="E29" s="1">
        <v>1</v>
      </c>
      <c r="F29" s="11">
        <v>1</v>
      </c>
      <c r="G29" s="129"/>
      <c r="H29" s="169"/>
      <c r="I29" s="31" t="s">
        <v>72</v>
      </c>
      <c r="J29" s="123" t="s">
        <v>217</v>
      </c>
      <c r="K29" s="124"/>
      <c r="L29" s="125"/>
      <c r="M29" s="32">
        <f t="shared" ref="M29" si="8">E29</f>
        <v>1</v>
      </c>
      <c r="N29" s="32">
        <f t="shared" si="7"/>
        <v>1</v>
      </c>
      <c r="O29" s="32"/>
      <c r="P29" s="46"/>
      <c r="Q29" s="44">
        <v>14.7</v>
      </c>
      <c r="R29" s="1">
        <f t="shared" si="5"/>
        <v>81.400000000000006</v>
      </c>
      <c r="S29" s="32">
        <f t="shared" si="1"/>
        <v>1196.58</v>
      </c>
    </row>
    <row r="30" spans="1:19" x14ac:dyDescent="0.4">
      <c r="A30" s="159"/>
      <c r="B30" s="90"/>
      <c r="C30" s="90"/>
      <c r="D30" s="90"/>
      <c r="E30" s="1"/>
      <c r="F30" s="11"/>
      <c r="G30" s="129"/>
      <c r="H30" s="169"/>
      <c r="I30" s="31">
        <v>678900040</v>
      </c>
      <c r="J30" s="143" t="s">
        <v>218</v>
      </c>
      <c r="K30" s="144"/>
      <c r="L30" s="145"/>
      <c r="M30" s="32">
        <v>1</v>
      </c>
      <c r="N30" s="32">
        <v>1</v>
      </c>
      <c r="O30" s="32"/>
      <c r="P30" s="46"/>
      <c r="Q30" s="32">
        <v>1968</v>
      </c>
      <c r="R30" s="1">
        <v>1</v>
      </c>
      <c r="S30" s="32">
        <f t="shared" si="1"/>
        <v>1968</v>
      </c>
    </row>
    <row r="31" spans="1:19" x14ac:dyDescent="0.4">
      <c r="A31" s="170"/>
      <c r="B31" s="90"/>
      <c r="C31" s="90"/>
      <c r="D31" s="90"/>
      <c r="E31" s="1"/>
      <c r="F31" s="11"/>
      <c r="G31" s="129"/>
      <c r="H31" s="169"/>
      <c r="I31" s="32" t="s">
        <v>188</v>
      </c>
      <c r="J31" s="123" t="s">
        <v>219</v>
      </c>
      <c r="K31" s="124"/>
      <c r="L31" s="125"/>
      <c r="M31" s="32">
        <v>1</v>
      </c>
      <c r="N31" s="32">
        <v>1</v>
      </c>
      <c r="O31" s="32"/>
      <c r="P31" s="46"/>
      <c r="Q31" s="33">
        <v>1000</v>
      </c>
      <c r="R31" s="1">
        <v>1</v>
      </c>
      <c r="S31" s="32">
        <f t="shared" si="1"/>
        <v>1000</v>
      </c>
    </row>
    <row r="32" spans="1:19" ht="19.2" customHeight="1" x14ac:dyDescent="0.4">
      <c r="A32" s="52" t="s">
        <v>18</v>
      </c>
      <c r="B32" s="90"/>
      <c r="C32" s="90"/>
      <c r="D32" s="90"/>
      <c r="E32" s="1"/>
      <c r="F32" s="11"/>
      <c r="G32" s="129"/>
      <c r="H32" s="169"/>
      <c r="I32" s="33"/>
      <c r="J32" s="136"/>
      <c r="K32" s="137"/>
      <c r="L32" s="138"/>
      <c r="M32" s="33"/>
      <c r="N32" s="32"/>
      <c r="O32" s="32"/>
      <c r="P32" s="46"/>
      <c r="Q32" s="1"/>
      <c r="R32" s="1"/>
      <c r="S32" s="32"/>
    </row>
    <row r="33" spans="1:19" ht="18" thickBot="1" x14ac:dyDescent="0.45">
      <c r="A33" s="61" t="s">
        <v>19</v>
      </c>
      <c r="B33" s="152"/>
      <c r="C33" s="152"/>
      <c r="D33" s="152"/>
      <c r="E33" s="9"/>
      <c r="F33" s="12"/>
      <c r="G33" s="177" t="str">
        <f t="shared" si="2"/>
        <v>검사료</v>
      </c>
      <c r="H33" s="178"/>
      <c r="I33" s="45"/>
      <c r="J33" s="133"/>
      <c r="K33" s="134"/>
      <c r="L33" s="135"/>
      <c r="M33" s="35">
        <f t="shared" ref="M33:N33" si="9">E33</f>
        <v>0</v>
      </c>
      <c r="N33" s="35">
        <f t="shared" si="9"/>
        <v>0</v>
      </c>
      <c r="O33" s="35"/>
      <c r="P33" s="62"/>
      <c r="Q33" s="1"/>
      <c r="R33" s="1"/>
      <c r="S33" s="32"/>
    </row>
  </sheetData>
  <mergeCells count="77">
    <mergeCell ref="A1:B1"/>
    <mergeCell ref="C1:D1"/>
    <mergeCell ref="A2:B2"/>
    <mergeCell ref="C2:D2"/>
    <mergeCell ref="A3:B3"/>
    <mergeCell ref="C3:D3"/>
    <mergeCell ref="G15:Q15"/>
    <mergeCell ref="D10:F10"/>
    <mergeCell ref="K10:N10"/>
    <mergeCell ref="D11:F11"/>
    <mergeCell ref="K11:N11"/>
    <mergeCell ref="D12:F12"/>
    <mergeCell ref="K12:N12"/>
    <mergeCell ref="D13:F13"/>
    <mergeCell ref="K13:N13"/>
    <mergeCell ref="A15:F15"/>
    <mergeCell ref="C4:D4"/>
    <mergeCell ref="C5:D5"/>
    <mergeCell ref="A8:F8"/>
    <mergeCell ref="G8:O8"/>
    <mergeCell ref="D9:F9"/>
    <mergeCell ref="K9:N9"/>
    <mergeCell ref="B16:D16"/>
    <mergeCell ref="G16:H16"/>
    <mergeCell ref="J16:L16"/>
    <mergeCell ref="B21:D21"/>
    <mergeCell ref="G21:H21"/>
    <mergeCell ref="J21:L21"/>
    <mergeCell ref="B17:D17"/>
    <mergeCell ref="G17:H17"/>
    <mergeCell ref="J17:L17"/>
    <mergeCell ref="B18:D18"/>
    <mergeCell ref="G18:H18"/>
    <mergeCell ref="J18:L18"/>
    <mergeCell ref="B22:D22"/>
    <mergeCell ref="G22:H22"/>
    <mergeCell ref="J22:L22"/>
    <mergeCell ref="B19:D19"/>
    <mergeCell ref="G19:H19"/>
    <mergeCell ref="J19:L19"/>
    <mergeCell ref="B20:D20"/>
    <mergeCell ref="G20:H20"/>
    <mergeCell ref="J20:L20"/>
    <mergeCell ref="B25:D25"/>
    <mergeCell ref="G25:H25"/>
    <mergeCell ref="J25:L25"/>
    <mergeCell ref="B26:D26"/>
    <mergeCell ref="G26:H26"/>
    <mergeCell ref="J26:L26"/>
    <mergeCell ref="B23:D23"/>
    <mergeCell ref="G23:H23"/>
    <mergeCell ref="J23:L23"/>
    <mergeCell ref="B24:D24"/>
    <mergeCell ref="G24:H24"/>
    <mergeCell ref="J24:L24"/>
    <mergeCell ref="A28:A31"/>
    <mergeCell ref="B28:D28"/>
    <mergeCell ref="G28:H28"/>
    <mergeCell ref="J28:L28"/>
    <mergeCell ref="B29:D29"/>
    <mergeCell ref="G29:H29"/>
    <mergeCell ref="J29:L29"/>
    <mergeCell ref="B31:D31"/>
    <mergeCell ref="G31:H31"/>
    <mergeCell ref="J31:L31"/>
    <mergeCell ref="B33:D33"/>
    <mergeCell ref="G33:H33"/>
    <mergeCell ref="J33:L33"/>
    <mergeCell ref="B32:D32"/>
    <mergeCell ref="G32:H32"/>
    <mergeCell ref="J32:L32"/>
    <mergeCell ref="B27:D27"/>
    <mergeCell ref="G27:H27"/>
    <mergeCell ref="J27:L27"/>
    <mergeCell ref="B30:D30"/>
    <mergeCell ref="G30:H30"/>
    <mergeCell ref="J30:L30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18"/>
      <c r="B1" s="218"/>
      <c r="C1" s="219" t="s">
        <v>231</v>
      </c>
      <c r="D1" s="72">
        <v>6</v>
      </c>
    </row>
    <row r="2" spans="1:19" x14ac:dyDescent="0.4">
      <c r="A2" s="218"/>
      <c r="B2" s="218"/>
      <c r="C2" s="220" t="s">
        <v>232</v>
      </c>
      <c r="D2" s="221" t="s">
        <v>233</v>
      </c>
    </row>
    <row r="3" spans="1:19" x14ac:dyDescent="0.4">
      <c r="A3" s="218"/>
      <c r="B3" s="218"/>
      <c r="C3" s="220" t="s">
        <v>234</v>
      </c>
      <c r="D3" s="221">
        <v>201620014</v>
      </c>
    </row>
    <row r="4" spans="1:19" x14ac:dyDescent="0.4">
      <c r="C4" s="7" t="s">
        <v>55</v>
      </c>
      <c r="D4" s="221" t="s">
        <v>58</v>
      </c>
    </row>
    <row r="5" spans="1:19" x14ac:dyDescent="0.4">
      <c r="C5" s="7" t="s">
        <v>56</v>
      </c>
      <c r="D5" s="221" t="s">
        <v>59</v>
      </c>
    </row>
    <row r="6" spans="1:19" x14ac:dyDescent="0.4">
      <c r="C6" s="7" t="s">
        <v>60</v>
      </c>
      <c r="D6" s="221" t="s">
        <v>61</v>
      </c>
    </row>
    <row r="7" spans="1:19" ht="18" thickBot="1" x14ac:dyDescent="0.45">
      <c r="C7" s="24" t="s">
        <v>235</v>
      </c>
      <c r="D7" s="222" t="s">
        <v>221</v>
      </c>
    </row>
    <row r="8" spans="1:19" ht="18" thickBot="1" x14ac:dyDescent="0.45"/>
    <row r="9" spans="1:19" ht="19.2" x14ac:dyDescent="0.4">
      <c r="A9" s="194" t="s">
        <v>6</v>
      </c>
      <c r="B9" s="195"/>
      <c r="C9" s="195"/>
      <c r="D9" s="195"/>
      <c r="E9" s="196"/>
      <c r="F9" s="187"/>
      <c r="G9" s="198" t="s">
        <v>7</v>
      </c>
      <c r="H9" s="199"/>
      <c r="I9" s="199"/>
      <c r="J9" s="199"/>
      <c r="K9" s="199"/>
      <c r="L9" s="200"/>
      <c r="M9" s="188"/>
      <c r="N9" s="188"/>
      <c r="O9" s="188"/>
      <c r="P9" s="189"/>
      <c r="Q9" s="189"/>
      <c r="R9" s="189"/>
      <c r="S9" s="189"/>
    </row>
    <row r="10" spans="1:19" x14ac:dyDescent="0.4">
      <c r="A10" s="7" t="s">
        <v>0</v>
      </c>
      <c r="B10" s="1" t="s">
        <v>1</v>
      </c>
      <c r="C10" s="1" t="s">
        <v>3</v>
      </c>
      <c r="D10" s="73" t="s">
        <v>4</v>
      </c>
      <c r="E10" s="18" t="s">
        <v>5</v>
      </c>
      <c r="F10" s="190"/>
      <c r="G10" s="23" t="str">
        <f>A10</f>
        <v>성별</v>
      </c>
      <c r="H10" s="1" t="str">
        <f>B10</f>
        <v>나이</v>
      </c>
      <c r="I10" s="1" t="str">
        <f>C10</f>
        <v>코드</v>
      </c>
      <c r="J10" s="73" t="str">
        <f>D10</f>
        <v>병명</v>
      </c>
      <c r="K10" s="1" t="s">
        <v>223</v>
      </c>
      <c r="L10" s="193" t="s">
        <v>222</v>
      </c>
      <c r="M10" s="189"/>
      <c r="N10" s="190"/>
      <c r="O10" s="189"/>
      <c r="P10" s="189"/>
      <c r="Q10" s="189"/>
      <c r="R10" s="189"/>
      <c r="S10" s="189"/>
    </row>
    <row r="11" spans="1:19" x14ac:dyDescent="0.4">
      <c r="A11" s="7"/>
      <c r="B11" s="1"/>
      <c r="C11" s="1"/>
      <c r="D11" s="2"/>
      <c r="E11" s="18"/>
      <c r="F11" s="191"/>
      <c r="G11" s="203">
        <f>A11</f>
        <v>0</v>
      </c>
      <c r="H11" s="36">
        <f>B11</f>
        <v>0</v>
      </c>
      <c r="I11" s="36">
        <f>C11</f>
        <v>0</v>
      </c>
      <c r="J11" s="36">
        <f>D11</f>
        <v>0</v>
      </c>
      <c r="K11" s="36"/>
      <c r="L11" s="37">
        <f>E11</f>
        <v>0</v>
      </c>
      <c r="M11" s="192"/>
      <c r="N11" s="192"/>
      <c r="O11" s="189"/>
      <c r="P11" s="189"/>
      <c r="Q11" s="189"/>
      <c r="R11" s="189"/>
      <c r="S11" s="189"/>
    </row>
    <row r="12" spans="1:19" x14ac:dyDescent="0.4">
      <c r="A12" s="7"/>
      <c r="B12" s="1"/>
      <c r="C12" s="1"/>
      <c r="D12" s="2"/>
      <c r="E12" s="18"/>
      <c r="F12" s="191"/>
      <c r="G12" s="23"/>
      <c r="H12" s="36"/>
      <c r="I12" s="36">
        <f t="shared" ref="I12:I14" si="0">C12</f>
        <v>0</v>
      </c>
      <c r="J12" s="36">
        <f t="shared" ref="J12:J14" si="1">D12</f>
        <v>0</v>
      </c>
      <c r="K12" s="36"/>
      <c r="L12" s="37"/>
      <c r="M12" s="192"/>
      <c r="N12" s="192"/>
      <c r="O12" s="189"/>
      <c r="P12" s="189"/>
      <c r="Q12" s="189"/>
      <c r="R12" s="189"/>
      <c r="S12" s="189"/>
    </row>
    <row r="13" spans="1:19" x14ac:dyDescent="0.4">
      <c r="A13" s="7"/>
      <c r="B13" s="1"/>
      <c r="C13" s="1"/>
      <c r="D13" s="2"/>
      <c r="E13" s="18"/>
      <c r="F13" s="191"/>
      <c r="G13" s="23"/>
      <c r="H13" s="36"/>
      <c r="I13" s="36">
        <f t="shared" si="0"/>
        <v>0</v>
      </c>
      <c r="J13" s="36">
        <f t="shared" si="1"/>
        <v>0</v>
      </c>
      <c r="K13" s="36"/>
      <c r="L13" s="37"/>
      <c r="M13" s="192"/>
      <c r="N13" s="192"/>
      <c r="O13" s="189"/>
      <c r="P13" s="189"/>
      <c r="Q13" s="189"/>
      <c r="R13" s="189"/>
      <c r="S13" s="189"/>
    </row>
    <row r="14" spans="1:19" ht="18" thickBot="1" x14ac:dyDescent="0.45">
      <c r="A14" s="8"/>
      <c r="B14" s="9"/>
      <c r="C14" s="9"/>
      <c r="D14" s="25"/>
      <c r="E14" s="19"/>
      <c r="F14" s="191"/>
      <c r="G14" s="24"/>
      <c r="H14" s="38"/>
      <c r="I14" s="38">
        <f t="shared" si="0"/>
        <v>0</v>
      </c>
      <c r="J14" s="38">
        <f t="shared" si="1"/>
        <v>0</v>
      </c>
      <c r="K14" s="38"/>
      <c r="L14" s="39"/>
      <c r="M14" s="192"/>
      <c r="N14" s="192"/>
      <c r="O14" s="189"/>
      <c r="P14" s="189"/>
      <c r="Q14" s="189"/>
      <c r="R14" s="189"/>
      <c r="S14" s="189"/>
    </row>
    <row r="15" spans="1:19" ht="18" thickBot="1" x14ac:dyDescent="0.45">
      <c r="Q15" s="189"/>
      <c r="R15" s="189"/>
      <c r="S15" s="189"/>
    </row>
    <row r="16" spans="1:19" ht="19.2" x14ac:dyDescent="0.4">
      <c r="A16" s="188"/>
      <c r="B16" s="188"/>
      <c r="C16" s="198" t="s">
        <v>6</v>
      </c>
      <c r="D16" s="199"/>
      <c r="E16" s="199"/>
      <c r="F16" s="200"/>
      <c r="H16" s="197" t="s">
        <v>7</v>
      </c>
      <c r="I16" s="205"/>
      <c r="J16" s="205"/>
      <c r="K16" s="205"/>
      <c r="L16" s="205"/>
      <c r="M16" s="206" t="s">
        <v>229</v>
      </c>
      <c r="N16" s="207">
        <v>81.400000000000006</v>
      </c>
      <c r="O16" s="206" t="s">
        <v>230</v>
      </c>
      <c r="P16" s="208">
        <v>73.5</v>
      </c>
      <c r="Q16" s="188"/>
      <c r="R16" s="188"/>
      <c r="S16" s="188"/>
    </row>
    <row r="17" spans="1:19" x14ac:dyDescent="0.4">
      <c r="A17" s="189"/>
      <c r="B17" s="189"/>
      <c r="C17" s="7" t="s">
        <v>14</v>
      </c>
      <c r="D17" s="73" t="s">
        <v>20</v>
      </c>
      <c r="E17" s="1" t="s">
        <v>22</v>
      </c>
      <c r="F17" s="11" t="s">
        <v>23</v>
      </c>
      <c r="G17" s="189"/>
      <c r="H17" s="209" t="s">
        <v>222</v>
      </c>
      <c r="I17" s="73" t="s">
        <v>220</v>
      </c>
      <c r="J17" s="73" t="s">
        <v>227</v>
      </c>
      <c r="K17" s="1" t="s">
        <v>22</v>
      </c>
      <c r="L17" s="1" t="s">
        <v>23</v>
      </c>
      <c r="M17" s="1" t="s">
        <v>224</v>
      </c>
      <c r="N17" s="1" t="s">
        <v>225</v>
      </c>
      <c r="O17" s="1" t="s">
        <v>226</v>
      </c>
      <c r="P17" s="11" t="s">
        <v>228</v>
      </c>
      <c r="Q17" s="189"/>
      <c r="R17" s="189"/>
      <c r="S17" s="189"/>
    </row>
    <row r="18" spans="1:19" ht="14.4" customHeight="1" x14ac:dyDescent="0.4">
      <c r="A18" s="204"/>
      <c r="B18" s="190"/>
      <c r="C18" s="23" t="s">
        <v>15</v>
      </c>
      <c r="D18" s="73"/>
      <c r="E18" s="1"/>
      <c r="F18" s="11"/>
      <c r="G18" s="189"/>
      <c r="H18" s="203" t="str">
        <f>C18</f>
        <v>진찰료</v>
      </c>
      <c r="I18" s="186"/>
      <c r="J18" s="201">
        <f>D18</f>
        <v>0</v>
      </c>
      <c r="K18" s="185">
        <f>E18</f>
        <v>0</v>
      </c>
      <c r="L18" s="32">
        <f>F18</f>
        <v>0</v>
      </c>
      <c r="M18" s="36"/>
      <c r="N18" s="44"/>
      <c r="O18" s="2">
        <v>81.400000000000006</v>
      </c>
      <c r="P18" s="210">
        <f>N18*K18*L18*O18</f>
        <v>0</v>
      </c>
      <c r="Q18" s="189"/>
      <c r="R18" s="202"/>
      <c r="S18" s="189"/>
    </row>
    <row r="19" spans="1:19" x14ac:dyDescent="0.4">
      <c r="A19" s="204"/>
      <c r="B19" s="190"/>
      <c r="C19" s="23"/>
      <c r="D19" s="73"/>
      <c r="E19" s="1"/>
      <c r="F19" s="11"/>
      <c r="G19" s="189"/>
      <c r="H19" s="211"/>
      <c r="I19" s="186"/>
      <c r="J19" s="201">
        <f t="shared" ref="J19:J46" si="2">D19</f>
        <v>0</v>
      </c>
      <c r="K19" s="185">
        <f t="shared" ref="K19:K46" si="3">E19</f>
        <v>0</v>
      </c>
      <c r="L19" s="32">
        <f t="shared" ref="L19:L46" si="4">F19</f>
        <v>0</v>
      </c>
      <c r="M19" s="36"/>
      <c r="N19" s="44"/>
      <c r="O19" s="2">
        <v>81.400000000000006</v>
      </c>
      <c r="P19" s="210">
        <f t="shared" ref="P19:P46" si="5">N19*K19*L19*O19</f>
        <v>0</v>
      </c>
      <c r="Q19" s="189"/>
      <c r="R19" s="202"/>
      <c r="S19" s="189"/>
    </row>
    <row r="20" spans="1:19" x14ac:dyDescent="0.4">
      <c r="A20" s="204"/>
      <c r="B20" s="191"/>
      <c r="C20" s="23" t="s">
        <v>16</v>
      </c>
      <c r="D20" s="2"/>
      <c r="E20" s="1"/>
      <c r="F20" s="11"/>
      <c r="G20" s="189"/>
      <c r="H20" s="203" t="str">
        <f>C20</f>
        <v>약재료</v>
      </c>
      <c r="I20" s="186"/>
      <c r="J20" s="201">
        <f t="shared" si="2"/>
        <v>0</v>
      </c>
      <c r="K20" s="185">
        <f t="shared" si="3"/>
        <v>0</v>
      </c>
      <c r="L20" s="32">
        <f t="shared" si="4"/>
        <v>0</v>
      </c>
      <c r="M20" s="36"/>
      <c r="N20" s="44"/>
      <c r="O20" s="2">
        <v>81.400000000000006</v>
      </c>
      <c r="P20" s="210">
        <f t="shared" si="5"/>
        <v>0</v>
      </c>
      <c r="Q20" s="189"/>
      <c r="R20" s="202"/>
      <c r="S20" s="189"/>
    </row>
    <row r="21" spans="1:19" x14ac:dyDescent="0.4">
      <c r="A21" s="204"/>
      <c r="B21" s="190"/>
      <c r="C21" s="23"/>
      <c r="D21" s="73"/>
      <c r="E21" s="1"/>
      <c r="F21" s="11"/>
      <c r="G21" s="189"/>
      <c r="H21" s="211"/>
      <c r="I21" s="186"/>
      <c r="J21" s="201">
        <f t="shared" si="2"/>
        <v>0</v>
      </c>
      <c r="K21" s="185">
        <f t="shared" si="3"/>
        <v>0</v>
      </c>
      <c r="L21" s="32">
        <f t="shared" si="4"/>
        <v>0</v>
      </c>
      <c r="M21" s="36"/>
      <c r="N21" s="44"/>
      <c r="O21" s="2">
        <v>81.400000000000006</v>
      </c>
      <c r="P21" s="210">
        <f t="shared" si="5"/>
        <v>0</v>
      </c>
      <c r="Q21" s="189"/>
      <c r="R21" s="202"/>
      <c r="S21" s="189"/>
    </row>
    <row r="22" spans="1:19" x14ac:dyDescent="0.4">
      <c r="A22" s="204"/>
      <c r="B22" s="190"/>
      <c r="C22" s="23"/>
      <c r="D22" s="73"/>
      <c r="E22" s="1"/>
      <c r="F22" s="11"/>
      <c r="G22" s="189"/>
      <c r="H22" s="211"/>
      <c r="I22" s="186"/>
      <c r="J22" s="201">
        <f t="shared" si="2"/>
        <v>0</v>
      </c>
      <c r="K22" s="185">
        <f t="shared" si="3"/>
        <v>0</v>
      </c>
      <c r="L22" s="32">
        <f t="shared" si="4"/>
        <v>0</v>
      </c>
      <c r="M22" s="36"/>
      <c r="N22" s="44"/>
      <c r="O22" s="2">
        <v>81.400000000000006</v>
      </c>
      <c r="P22" s="210">
        <f t="shared" si="5"/>
        <v>0</v>
      </c>
      <c r="Q22" s="189"/>
      <c r="R22" s="202"/>
      <c r="S22" s="189"/>
    </row>
    <row r="23" spans="1:19" x14ac:dyDescent="0.4">
      <c r="A23" s="204"/>
      <c r="B23" s="190"/>
      <c r="C23" s="23"/>
      <c r="D23" s="73"/>
      <c r="E23" s="1"/>
      <c r="F23" s="11"/>
      <c r="G23" s="189"/>
      <c r="H23" s="211"/>
      <c r="I23" s="186"/>
      <c r="J23" s="201">
        <f t="shared" si="2"/>
        <v>0</v>
      </c>
      <c r="K23" s="185">
        <f t="shared" si="3"/>
        <v>0</v>
      </c>
      <c r="L23" s="32">
        <f t="shared" si="4"/>
        <v>0</v>
      </c>
      <c r="M23" s="36"/>
      <c r="N23" s="44"/>
      <c r="O23" s="2">
        <v>81.400000000000006</v>
      </c>
      <c r="P23" s="210">
        <f t="shared" si="5"/>
        <v>0</v>
      </c>
      <c r="Q23" s="189"/>
      <c r="R23" s="202"/>
      <c r="S23" s="189"/>
    </row>
    <row r="24" spans="1:19" x14ac:dyDescent="0.4">
      <c r="A24" s="204"/>
      <c r="B24" s="190"/>
      <c r="C24" s="23"/>
      <c r="D24" s="73"/>
      <c r="E24" s="1"/>
      <c r="F24" s="11"/>
      <c r="G24" s="189"/>
      <c r="H24" s="211"/>
      <c r="I24" s="186"/>
      <c r="J24" s="201">
        <f t="shared" si="2"/>
        <v>0</v>
      </c>
      <c r="K24" s="185">
        <f t="shared" si="3"/>
        <v>0</v>
      </c>
      <c r="L24" s="32">
        <f t="shared" si="4"/>
        <v>0</v>
      </c>
      <c r="M24" s="36"/>
      <c r="N24" s="44"/>
      <c r="O24" s="2">
        <v>81.400000000000006</v>
      </c>
      <c r="P24" s="210">
        <f t="shared" si="5"/>
        <v>0</v>
      </c>
      <c r="Q24" s="189"/>
      <c r="R24" s="202"/>
      <c r="S24" s="189"/>
    </row>
    <row r="25" spans="1:19" x14ac:dyDescent="0.4">
      <c r="A25" s="204"/>
      <c r="B25" s="190"/>
      <c r="C25" s="23"/>
      <c r="D25" s="73"/>
      <c r="E25" s="1"/>
      <c r="F25" s="11"/>
      <c r="G25" s="189"/>
      <c r="H25" s="211"/>
      <c r="I25" s="186"/>
      <c r="J25" s="201">
        <f t="shared" si="2"/>
        <v>0</v>
      </c>
      <c r="K25" s="185">
        <f t="shared" si="3"/>
        <v>0</v>
      </c>
      <c r="L25" s="32">
        <f t="shared" si="4"/>
        <v>0</v>
      </c>
      <c r="M25" s="36"/>
      <c r="N25" s="44"/>
      <c r="O25" s="2">
        <v>81.400000000000006</v>
      </c>
      <c r="P25" s="210">
        <f t="shared" si="5"/>
        <v>0</v>
      </c>
      <c r="Q25" s="189"/>
      <c r="R25" s="202"/>
      <c r="S25" s="189"/>
    </row>
    <row r="26" spans="1:19" x14ac:dyDescent="0.4">
      <c r="A26" s="204"/>
      <c r="B26" s="190"/>
      <c r="C26" s="23"/>
      <c r="D26" s="73"/>
      <c r="E26" s="1"/>
      <c r="F26" s="11"/>
      <c r="G26" s="189"/>
      <c r="H26" s="211"/>
      <c r="I26" s="186"/>
      <c r="J26" s="201">
        <f t="shared" si="2"/>
        <v>0</v>
      </c>
      <c r="K26" s="185">
        <f t="shared" si="3"/>
        <v>0</v>
      </c>
      <c r="L26" s="32">
        <f t="shared" si="4"/>
        <v>0</v>
      </c>
      <c r="M26" s="36"/>
      <c r="N26" s="44"/>
      <c r="O26" s="2">
        <v>81.400000000000006</v>
      </c>
      <c r="P26" s="210">
        <f t="shared" si="5"/>
        <v>0</v>
      </c>
      <c r="Q26" s="189"/>
      <c r="R26" s="202"/>
      <c r="S26" s="189"/>
    </row>
    <row r="27" spans="1:19" x14ac:dyDescent="0.4">
      <c r="A27" s="204"/>
      <c r="B27" s="190"/>
      <c r="C27" s="23"/>
      <c r="D27" s="73"/>
      <c r="E27" s="1"/>
      <c r="F27" s="11"/>
      <c r="G27" s="189"/>
      <c r="H27" s="211"/>
      <c r="I27" s="186"/>
      <c r="J27" s="201">
        <f t="shared" si="2"/>
        <v>0</v>
      </c>
      <c r="K27" s="185">
        <f t="shared" si="3"/>
        <v>0</v>
      </c>
      <c r="L27" s="32">
        <f t="shared" si="4"/>
        <v>0</v>
      </c>
      <c r="M27" s="36"/>
      <c r="N27" s="44"/>
      <c r="O27" s="2">
        <v>81.400000000000006</v>
      </c>
      <c r="P27" s="210">
        <f t="shared" si="5"/>
        <v>0</v>
      </c>
      <c r="Q27" s="189"/>
      <c r="R27" s="202"/>
      <c r="S27" s="189"/>
    </row>
    <row r="28" spans="1:19" x14ac:dyDescent="0.4">
      <c r="A28" s="204"/>
      <c r="B28" s="190"/>
      <c r="C28" s="23"/>
      <c r="D28" s="73"/>
      <c r="E28" s="1"/>
      <c r="F28" s="11"/>
      <c r="G28" s="189"/>
      <c r="H28" s="211"/>
      <c r="I28" s="186"/>
      <c r="J28" s="201">
        <f t="shared" si="2"/>
        <v>0</v>
      </c>
      <c r="K28" s="185">
        <f t="shared" si="3"/>
        <v>0</v>
      </c>
      <c r="L28" s="32">
        <f t="shared" si="4"/>
        <v>0</v>
      </c>
      <c r="M28" s="36"/>
      <c r="N28" s="44"/>
      <c r="O28" s="2">
        <v>81.400000000000006</v>
      </c>
      <c r="P28" s="210">
        <f t="shared" si="5"/>
        <v>0</v>
      </c>
      <c r="Q28" s="189"/>
      <c r="R28" s="202"/>
      <c r="S28" s="189"/>
    </row>
    <row r="29" spans="1:19" ht="19.2" customHeight="1" x14ac:dyDescent="0.4">
      <c r="A29" s="204"/>
      <c r="B29" s="190"/>
      <c r="C29" s="23" t="s">
        <v>17</v>
      </c>
      <c r="D29" s="73"/>
      <c r="E29" s="1"/>
      <c r="F29" s="11"/>
      <c r="G29" s="189"/>
      <c r="H29" s="203" t="str">
        <f>C29</f>
        <v>주사료</v>
      </c>
      <c r="I29" s="186"/>
      <c r="J29" s="201">
        <f t="shared" si="2"/>
        <v>0</v>
      </c>
      <c r="K29" s="185">
        <f t="shared" si="3"/>
        <v>0</v>
      </c>
      <c r="L29" s="32">
        <f t="shared" si="4"/>
        <v>0</v>
      </c>
      <c r="M29" s="36"/>
      <c r="N29" s="44"/>
      <c r="O29" s="2">
        <v>81.400000000000006</v>
      </c>
      <c r="P29" s="210">
        <f t="shared" si="5"/>
        <v>0</v>
      </c>
      <c r="Q29" s="189"/>
      <c r="R29" s="202"/>
      <c r="S29" s="189"/>
    </row>
    <row r="30" spans="1:19" x14ac:dyDescent="0.4">
      <c r="A30" s="204"/>
      <c r="B30" s="190"/>
      <c r="C30" s="23"/>
      <c r="D30" s="73"/>
      <c r="E30" s="1"/>
      <c r="F30" s="11"/>
      <c r="G30" s="189"/>
      <c r="H30" s="211"/>
      <c r="I30" s="186"/>
      <c r="J30" s="201">
        <f t="shared" si="2"/>
        <v>0</v>
      </c>
      <c r="K30" s="185">
        <f t="shared" si="3"/>
        <v>0</v>
      </c>
      <c r="L30" s="32">
        <f t="shared" si="4"/>
        <v>0</v>
      </c>
      <c r="M30" s="36"/>
      <c r="N30" s="44"/>
      <c r="O30" s="2">
        <v>81.400000000000006</v>
      </c>
      <c r="P30" s="210">
        <f t="shared" si="5"/>
        <v>0</v>
      </c>
      <c r="Q30" s="189"/>
      <c r="R30" s="202"/>
      <c r="S30" s="189"/>
    </row>
    <row r="31" spans="1:19" x14ac:dyDescent="0.4">
      <c r="A31" s="204"/>
      <c r="B31" s="190"/>
      <c r="C31" s="23"/>
      <c r="D31" s="73"/>
      <c r="E31" s="1"/>
      <c r="F31" s="11"/>
      <c r="G31" s="189"/>
      <c r="H31" s="211"/>
      <c r="I31" s="186"/>
      <c r="J31" s="201">
        <f t="shared" si="2"/>
        <v>0</v>
      </c>
      <c r="K31" s="185">
        <f t="shared" si="3"/>
        <v>0</v>
      </c>
      <c r="L31" s="32">
        <f t="shared" si="4"/>
        <v>0</v>
      </c>
      <c r="M31" s="36"/>
      <c r="N31" s="44"/>
      <c r="O31" s="2">
        <v>81.400000000000006</v>
      </c>
      <c r="P31" s="210">
        <f t="shared" si="5"/>
        <v>0</v>
      </c>
      <c r="Q31" s="189"/>
      <c r="R31" s="202"/>
      <c r="S31" s="189"/>
    </row>
    <row r="32" spans="1:19" x14ac:dyDescent="0.4">
      <c r="A32" s="204"/>
      <c r="B32" s="190"/>
      <c r="C32" s="23"/>
      <c r="D32" s="73"/>
      <c r="E32" s="1"/>
      <c r="F32" s="11"/>
      <c r="G32" s="189"/>
      <c r="H32" s="211"/>
      <c r="I32" s="186"/>
      <c r="J32" s="201">
        <f t="shared" si="2"/>
        <v>0</v>
      </c>
      <c r="K32" s="185">
        <f t="shared" si="3"/>
        <v>0</v>
      </c>
      <c r="L32" s="32">
        <f t="shared" si="4"/>
        <v>0</v>
      </c>
      <c r="M32" s="36"/>
      <c r="N32" s="44"/>
      <c r="O32" s="2">
        <v>81.400000000000006</v>
      </c>
      <c r="P32" s="210">
        <f t="shared" si="5"/>
        <v>0</v>
      </c>
      <c r="Q32" s="189"/>
      <c r="R32" s="202"/>
      <c r="S32" s="189"/>
    </row>
    <row r="33" spans="1:19" ht="19.2" customHeight="1" x14ac:dyDescent="0.4">
      <c r="A33" s="204"/>
      <c r="B33" s="190"/>
      <c r="C33" s="23" t="s">
        <v>18</v>
      </c>
      <c r="D33" s="73"/>
      <c r="E33" s="1"/>
      <c r="F33" s="11"/>
      <c r="G33" s="189"/>
      <c r="H33" s="203" t="str">
        <f>C33</f>
        <v>처치및 수술료</v>
      </c>
      <c r="I33" s="36"/>
      <c r="J33" s="201">
        <f t="shared" si="2"/>
        <v>0</v>
      </c>
      <c r="K33" s="185">
        <f t="shared" si="3"/>
        <v>0</v>
      </c>
      <c r="L33" s="32">
        <f t="shared" si="4"/>
        <v>0</v>
      </c>
      <c r="M33" s="36"/>
      <c r="N33" s="44"/>
      <c r="O33" s="2">
        <v>81.400000000000006</v>
      </c>
      <c r="P33" s="210">
        <f t="shared" si="5"/>
        <v>0</v>
      </c>
      <c r="Q33" s="189"/>
      <c r="R33" s="202"/>
      <c r="S33" s="189"/>
    </row>
    <row r="34" spans="1:19" x14ac:dyDescent="0.4">
      <c r="A34" s="204"/>
      <c r="B34" s="190"/>
      <c r="C34" s="23"/>
      <c r="D34" s="73"/>
      <c r="E34" s="1"/>
      <c r="F34" s="11"/>
      <c r="G34" s="189"/>
      <c r="H34" s="211"/>
      <c r="I34" s="186"/>
      <c r="J34" s="201">
        <f t="shared" si="2"/>
        <v>0</v>
      </c>
      <c r="K34" s="185">
        <f t="shared" si="3"/>
        <v>0</v>
      </c>
      <c r="L34" s="32">
        <f t="shared" si="4"/>
        <v>0</v>
      </c>
      <c r="M34" s="36"/>
      <c r="N34" s="44"/>
      <c r="O34" s="2">
        <v>81.400000000000006</v>
      </c>
      <c r="P34" s="210">
        <f t="shared" si="5"/>
        <v>0</v>
      </c>
      <c r="Q34" s="189"/>
      <c r="R34" s="202"/>
      <c r="S34" s="189"/>
    </row>
    <row r="35" spans="1:19" x14ac:dyDescent="0.4">
      <c r="A35" s="204"/>
      <c r="B35" s="190"/>
      <c r="C35" s="23"/>
      <c r="D35" s="73"/>
      <c r="E35" s="1"/>
      <c r="F35" s="11"/>
      <c r="G35" s="189"/>
      <c r="H35" s="211"/>
      <c r="I35" s="186"/>
      <c r="J35" s="201">
        <f t="shared" si="2"/>
        <v>0</v>
      </c>
      <c r="K35" s="185">
        <f t="shared" si="3"/>
        <v>0</v>
      </c>
      <c r="L35" s="32">
        <f t="shared" si="4"/>
        <v>0</v>
      </c>
      <c r="M35" s="36"/>
      <c r="N35" s="44"/>
      <c r="O35" s="2">
        <v>81.400000000000006</v>
      </c>
      <c r="P35" s="210">
        <f t="shared" si="5"/>
        <v>0</v>
      </c>
      <c r="Q35" s="189"/>
      <c r="R35" s="202"/>
      <c r="S35" s="189"/>
    </row>
    <row r="36" spans="1:19" x14ac:dyDescent="0.4">
      <c r="A36" s="204"/>
      <c r="B36" s="190"/>
      <c r="C36" s="23"/>
      <c r="D36" s="73"/>
      <c r="E36" s="1"/>
      <c r="F36" s="11"/>
      <c r="G36" s="189"/>
      <c r="H36" s="211"/>
      <c r="I36" s="186"/>
      <c r="J36" s="201">
        <f t="shared" si="2"/>
        <v>0</v>
      </c>
      <c r="K36" s="185">
        <f t="shared" si="3"/>
        <v>0</v>
      </c>
      <c r="L36" s="32">
        <f t="shared" si="4"/>
        <v>0</v>
      </c>
      <c r="M36" s="36"/>
      <c r="N36" s="44"/>
      <c r="O36" s="2">
        <v>81.400000000000006</v>
      </c>
      <c r="P36" s="210">
        <f t="shared" si="5"/>
        <v>0</v>
      </c>
      <c r="Q36" s="189"/>
      <c r="R36" s="202"/>
      <c r="S36" s="189"/>
    </row>
    <row r="37" spans="1:19" x14ac:dyDescent="0.4">
      <c r="A37" s="204"/>
      <c r="B37" s="190"/>
      <c r="C37" s="23" t="s">
        <v>19</v>
      </c>
      <c r="D37" s="73"/>
      <c r="E37" s="1"/>
      <c r="F37" s="11"/>
      <c r="G37" s="189"/>
      <c r="H37" s="203" t="str">
        <f>C37</f>
        <v>검사료</v>
      </c>
      <c r="I37" s="36"/>
      <c r="J37" s="201">
        <f t="shared" si="2"/>
        <v>0</v>
      </c>
      <c r="K37" s="185">
        <f t="shared" si="3"/>
        <v>0</v>
      </c>
      <c r="L37" s="32">
        <f t="shared" si="4"/>
        <v>0</v>
      </c>
      <c r="M37" s="36"/>
      <c r="N37" s="44"/>
      <c r="O37" s="2">
        <v>81.400000000000006</v>
      </c>
      <c r="P37" s="210">
        <f t="shared" si="5"/>
        <v>0</v>
      </c>
      <c r="Q37" s="189"/>
      <c r="R37" s="202"/>
      <c r="S37" s="189"/>
    </row>
    <row r="38" spans="1:19" x14ac:dyDescent="0.4">
      <c r="A38" s="204"/>
      <c r="B38" s="190"/>
      <c r="C38" s="23"/>
      <c r="D38" s="73"/>
      <c r="E38" s="1"/>
      <c r="F38" s="11"/>
      <c r="G38" s="189"/>
      <c r="H38" s="211"/>
      <c r="I38" s="186"/>
      <c r="J38" s="201">
        <f t="shared" si="2"/>
        <v>0</v>
      </c>
      <c r="K38" s="185">
        <f t="shared" si="3"/>
        <v>0</v>
      </c>
      <c r="L38" s="32">
        <f t="shared" si="4"/>
        <v>0</v>
      </c>
      <c r="M38" s="36"/>
      <c r="N38" s="44"/>
      <c r="O38" s="2">
        <v>81.400000000000006</v>
      </c>
      <c r="P38" s="210">
        <f t="shared" si="5"/>
        <v>0</v>
      </c>
      <c r="Q38" s="189"/>
      <c r="R38" s="202"/>
      <c r="S38" s="189"/>
    </row>
    <row r="39" spans="1:19" x14ac:dyDescent="0.4">
      <c r="A39" s="204"/>
      <c r="B39" s="190"/>
      <c r="C39" s="23"/>
      <c r="D39" s="73"/>
      <c r="E39" s="1"/>
      <c r="F39" s="11"/>
      <c r="G39" s="189"/>
      <c r="H39" s="211"/>
      <c r="I39" s="186"/>
      <c r="J39" s="201">
        <f t="shared" si="2"/>
        <v>0</v>
      </c>
      <c r="K39" s="185">
        <f t="shared" si="3"/>
        <v>0</v>
      </c>
      <c r="L39" s="32">
        <f t="shared" si="4"/>
        <v>0</v>
      </c>
      <c r="M39" s="36"/>
      <c r="N39" s="44"/>
      <c r="O39" s="2">
        <v>81.400000000000006</v>
      </c>
      <c r="P39" s="210">
        <f t="shared" si="5"/>
        <v>0</v>
      </c>
      <c r="Q39" s="189"/>
      <c r="R39" s="202"/>
      <c r="S39" s="189"/>
    </row>
    <row r="40" spans="1:19" x14ac:dyDescent="0.4">
      <c r="A40" s="204"/>
      <c r="B40" s="190"/>
      <c r="C40" s="23"/>
      <c r="D40" s="73"/>
      <c r="E40" s="1"/>
      <c r="F40" s="11"/>
      <c r="G40" s="189"/>
      <c r="H40" s="211"/>
      <c r="I40" s="186"/>
      <c r="J40" s="201">
        <f t="shared" si="2"/>
        <v>0</v>
      </c>
      <c r="K40" s="185">
        <f t="shared" si="3"/>
        <v>0</v>
      </c>
      <c r="L40" s="32">
        <f t="shared" si="4"/>
        <v>0</v>
      </c>
      <c r="M40" s="36"/>
      <c r="N40" s="44"/>
      <c r="O40" s="2">
        <v>81.400000000000006</v>
      </c>
      <c r="P40" s="210">
        <f t="shared" si="5"/>
        <v>0</v>
      </c>
      <c r="Q40" s="189"/>
      <c r="R40" s="202"/>
      <c r="S40" s="189"/>
    </row>
    <row r="41" spans="1:19" x14ac:dyDescent="0.4">
      <c r="A41" s="189"/>
      <c r="B41" s="190"/>
      <c r="C41" s="23"/>
      <c r="D41" s="73"/>
      <c r="E41" s="1"/>
      <c r="F41" s="11"/>
      <c r="G41" s="189"/>
      <c r="H41" s="211"/>
      <c r="I41" s="186"/>
      <c r="J41" s="201">
        <f t="shared" si="2"/>
        <v>0</v>
      </c>
      <c r="K41" s="185">
        <f t="shared" si="3"/>
        <v>0</v>
      </c>
      <c r="L41" s="32">
        <f t="shared" si="4"/>
        <v>0</v>
      </c>
      <c r="M41" s="36"/>
      <c r="N41" s="44"/>
      <c r="O41" s="2">
        <v>81.400000000000006</v>
      </c>
      <c r="P41" s="210">
        <f t="shared" si="5"/>
        <v>0</v>
      </c>
      <c r="Q41" s="189"/>
      <c r="R41" s="202"/>
      <c r="S41" s="189"/>
    </row>
    <row r="42" spans="1:19" x14ac:dyDescent="0.4">
      <c r="A42" s="189"/>
      <c r="B42" s="191"/>
      <c r="C42" s="23"/>
      <c r="D42" s="2"/>
      <c r="E42" s="1"/>
      <c r="F42" s="11"/>
      <c r="G42" s="189"/>
      <c r="H42" s="211"/>
      <c r="I42" s="186"/>
      <c r="J42" s="201">
        <f t="shared" si="2"/>
        <v>0</v>
      </c>
      <c r="K42" s="185">
        <f t="shared" si="3"/>
        <v>0</v>
      </c>
      <c r="L42" s="32">
        <f t="shared" si="4"/>
        <v>0</v>
      </c>
      <c r="M42" s="36"/>
      <c r="N42" s="44"/>
      <c r="O42" s="2">
        <v>81.400000000000006</v>
      </c>
      <c r="P42" s="210">
        <f t="shared" si="5"/>
        <v>0</v>
      </c>
      <c r="Q42" s="189"/>
      <c r="R42" s="202"/>
      <c r="S42" s="189"/>
    </row>
    <row r="43" spans="1:19" x14ac:dyDescent="0.4">
      <c r="A43" s="189"/>
      <c r="B43" s="190"/>
      <c r="C43" s="23"/>
      <c r="D43" s="73"/>
      <c r="E43" s="1"/>
      <c r="F43" s="11"/>
      <c r="G43" s="189"/>
      <c r="H43" s="211"/>
      <c r="I43" s="186"/>
      <c r="J43" s="201">
        <f t="shared" si="2"/>
        <v>0</v>
      </c>
      <c r="K43" s="185">
        <f t="shared" si="3"/>
        <v>0</v>
      </c>
      <c r="L43" s="32">
        <f t="shared" si="4"/>
        <v>0</v>
      </c>
      <c r="M43" s="36"/>
      <c r="N43" s="44"/>
      <c r="O43" s="2">
        <v>81.400000000000006</v>
      </c>
      <c r="P43" s="210">
        <f t="shared" si="5"/>
        <v>0</v>
      </c>
      <c r="Q43" s="189"/>
      <c r="R43" s="202"/>
      <c r="S43" s="189"/>
    </row>
    <row r="44" spans="1:19" x14ac:dyDescent="0.4">
      <c r="A44" s="189"/>
      <c r="B44" s="190"/>
      <c r="C44" s="23"/>
      <c r="D44" s="73"/>
      <c r="E44" s="1"/>
      <c r="F44" s="11"/>
      <c r="G44" s="189"/>
      <c r="H44" s="211"/>
      <c r="I44" s="186"/>
      <c r="J44" s="201">
        <f t="shared" si="2"/>
        <v>0</v>
      </c>
      <c r="K44" s="185">
        <f t="shared" si="3"/>
        <v>0</v>
      </c>
      <c r="L44" s="32">
        <f t="shared" si="4"/>
        <v>0</v>
      </c>
      <c r="M44" s="36"/>
      <c r="N44" s="44"/>
      <c r="O44" s="2">
        <v>81.400000000000006</v>
      </c>
      <c r="P44" s="210">
        <f t="shared" si="5"/>
        <v>0</v>
      </c>
      <c r="Q44" s="189"/>
      <c r="R44" s="202"/>
      <c r="S44" s="189"/>
    </row>
    <row r="45" spans="1:19" x14ac:dyDescent="0.4">
      <c r="A45" s="189"/>
      <c r="B45" s="190"/>
      <c r="C45" s="23"/>
      <c r="D45" s="73"/>
      <c r="E45" s="1"/>
      <c r="F45" s="11"/>
      <c r="G45" s="189"/>
      <c r="H45" s="211"/>
      <c r="I45" s="186"/>
      <c r="J45" s="201">
        <f t="shared" si="2"/>
        <v>0</v>
      </c>
      <c r="K45" s="185">
        <f t="shared" si="3"/>
        <v>0</v>
      </c>
      <c r="L45" s="32">
        <f t="shared" si="4"/>
        <v>0</v>
      </c>
      <c r="M45" s="36"/>
      <c r="N45" s="44"/>
      <c r="O45" s="2">
        <v>81.400000000000006</v>
      </c>
      <c r="P45" s="210">
        <f t="shared" si="5"/>
        <v>0</v>
      </c>
      <c r="Q45" s="189"/>
      <c r="R45" s="202"/>
      <c r="S45" s="189"/>
    </row>
    <row r="46" spans="1:19" ht="18" thickBot="1" x14ac:dyDescent="0.45">
      <c r="A46" s="189"/>
      <c r="B46" s="190"/>
      <c r="C46" s="24"/>
      <c r="D46" s="74"/>
      <c r="E46" s="9"/>
      <c r="F46" s="12"/>
      <c r="G46" s="189"/>
      <c r="H46" s="212"/>
      <c r="I46" s="213"/>
      <c r="J46" s="214">
        <f t="shared" si="2"/>
        <v>0</v>
      </c>
      <c r="K46" s="215">
        <f t="shared" si="3"/>
        <v>0</v>
      </c>
      <c r="L46" s="35">
        <f t="shared" si="4"/>
        <v>0</v>
      </c>
      <c r="M46" s="38"/>
      <c r="N46" s="216"/>
      <c r="O46" s="25">
        <v>81.400000000000006</v>
      </c>
      <c r="P46" s="217">
        <f t="shared" si="5"/>
        <v>0</v>
      </c>
      <c r="Q46" s="189"/>
      <c r="R46" s="202"/>
      <c r="S46" s="189"/>
    </row>
    <row r="47" spans="1:19" x14ac:dyDescent="0.4">
      <c r="Q47" s="189"/>
      <c r="R47" s="189"/>
      <c r="S47" s="189"/>
    </row>
    <row r="48" spans="1:19" x14ac:dyDescent="0.4">
      <c r="Q48" s="189"/>
      <c r="R48" s="189"/>
      <c r="S48" s="189"/>
    </row>
    <row r="49" spans="17:19" x14ac:dyDescent="0.4">
      <c r="Q49" s="189"/>
      <c r="R49" s="189"/>
      <c r="S49" s="189"/>
    </row>
    <row r="50" spans="17:19" x14ac:dyDescent="0.4">
      <c r="Q50" s="189"/>
      <c r="R50" s="189"/>
      <c r="S50" s="189"/>
    </row>
    <row r="51" spans="17:19" x14ac:dyDescent="0.4">
      <c r="Q51" s="189"/>
      <c r="R51" s="189"/>
      <c r="S51" s="189"/>
    </row>
    <row r="52" spans="17:19" x14ac:dyDescent="0.4">
      <c r="Q52" s="189"/>
      <c r="R52" s="189"/>
      <c r="S52" s="189"/>
    </row>
    <row r="53" spans="17:19" x14ac:dyDescent="0.4">
      <c r="Q53" s="189"/>
      <c r="R53" s="189"/>
      <c r="S53" s="189"/>
    </row>
    <row r="54" spans="17:19" x14ac:dyDescent="0.4">
      <c r="Q54" s="189"/>
      <c r="R54" s="189"/>
      <c r="S54" s="189"/>
    </row>
    <row r="55" spans="17:19" x14ac:dyDescent="0.4">
      <c r="Q55" s="189"/>
      <c r="R55" s="189"/>
      <c r="S55" s="189"/>
    </row>
    <row r="56" spans="17:19" x14ac:dyDescent="0.4">
      <c r="Q56" s="189"/>
      <c r="R56" s="189"/>
      <c r="S56" s="189"/>
    </row>
    <row r="57" spans="17:19" x14ac:dyDescent="0.4">
      <c r="Q57" s="189"/>
      <c r="R57" s="189"/>
      <c r="S57" s="189"/>
    </row>
    <row r="58" spans="17:19" x14ac:dyDescent="0.4">
      <c r="Q58" s="189"/>
      <c r="R58" s="189"/>
      <c r="S58" s="189"/>
    </row>
    <row r="59" spans="17:19" x14ac:dyDescent="0.4">
      <c r="Q59" s="189"/>
      <c r="R59" s="189"/>
      <c r="S59" s="189"/>
    </row>
    <row r="60" spans="17:19" x14ac:dyDescent="0.4">
      <c r="Q60" s="189"/>
      <c r="R60" s="189"/>
      <c r="S60" s="189"/>
    </row>
    <row r="61" spans="17:19" x14ac:dyDescent="0.4">
      <c r="Q61" s="189"/>
      <c r="R61" s="189"/>
      <c r="S61" s="189"/>
    </row>
    <row r="62" spans="17:19" x14ac:dyDescent="0.4">
      <c r="Q62" s="189"/>
      <c r="R62" s="189"/>
      <c r="S62" s="189"/>
    </row>
    <row r="63" spans="17:19" x14ac:dyDescent="0.4">
      <c r="Q63" s="189"/>
      <c r="R63" s="189"/>
      <c r="S63" s="189"/>
    </row>
    <row r="64" spans="17:19" x14ac:dyDescent="0.4">
      <c r="Q64" s="189"/>
      <c r="R64" s="189"/>
      <c r="S64" s="189"/>
    </row>
  </sheetData>
  <mergeCells count="4">
    <mergeCell ref="A9:E9"/>
    <mergeCell ref="G9:L9"/>
    <mergeCell ref="C16:F16"/>
    <mergeCell ref="H16:L16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18"/>
      <c r="B1" s="218"/>
      <c r="C1" s="219" t="s">
        <v>231</v>
      </c>
      <c r="D1" s="72">
        <v>6</v>
      </c>
    </row>
    <row r="2" spans="1:19" x14ac:dyDescent="0.4">
      <c r="A2" s="218"/>
      <c r="B2" s="218"/>
      <c r="C2" s="220" t="s">
        <v>232</v>
      </c>
      <c r="D2" s="221" t="s">
        <v>233</v>
      </c>
    </row>
    <row r="3" spans="1:19" x14ac:dyDescent="0.4">
      <c r="A3" s="218"/>
      <c r="B3" s="218"/>
      <c r="C3" s="220" t="s">
        <v>234</v>
      </c>
      <c r="D3" s="221">
        <v>201620014</v>
      </c>
    </row>
    <row r="4" spans="1:19" x14ac:dyDescent="0.4">
      <c r="C4" s="7" t="s">
        <v>55</v>
      </c>
      <c r="D4" s="221" t="s">
        <v>58</v>
      </c>
    </row>
    <row r="5" spans="1:19" x14ac:dyDescent="0.4">
      <c r="C5" s="7" t="s">
        <v>56</v>
      </c>
      <c r="D5" s="221" t="s">
        <v>59</v>
      </c>
    </row>
    <row r="6" spans="1:19" x14ac:dyDescent="0.4">
      <c r="C6" s="7" t="s">
        <v>60</v>
      </c>
      <c r="D6" s="221" t="s">
        <v>61</v>
      </c>
    </row>
    <row r="7" spans="1:19" ht="18" thickBot="1" x14ac:dyDescent="0.45">
      <c r="C7" s="24" t="s">
        <v>235</v>
      </c>
      <c r="D7" s="222" t="s">
        <v>221</v>
      </c>
    </row>
    <row r="8" spans="1:19" ht="18" thickBot="1" x14ac:dyDescent="0.45"/>
    <row r="9" spans="1:19" ht="19.2" x14ac:dyDescent="0.4">
      <c r="A9" s="194" t="s">
        <v>6</v>
      </c>
      <c r="B9" s="195"/>
      <c r="C9" s="195"/>
      <c r="D9" s="195"/>
      <c r="E9" s="196"/>
      <c r="F9" s="187"/>
      <c r="G9" s="198" t="s">
        <v>7</v>
      </c>
      <c r="H9" s="199"/>
      <c r="I9" s="199"/>
      <c r="J9" s="199"/>
      <c r="K9" s="199"/>
      <c r="L9" s="200"/>
      <c r="M9" s="188"/>
      <c r="N9" s="188"/>
      <c r="O9" s="188"/>
      <c r="P9" s="189"/>
      <c r="Q9" s="189"/>
      <c r="R9" s="189"/>
      <c r="S9" s="189"/>
    </row>
    <row r="10" spans="1:19" x14ac:dyDescent="0.4">
      <c r="A10" s="7" t="s">
        <v>0</v>
      </c>
      <c r="B10" s="1" t="s">
        <v>1</v>
      </c>
      <c r="C10" s="1" t="s">
        <v>3</v>
      </c>
      <c r="D10" s="73" t="s">
        <v>4</v>
      </c>
      <c r="E10" s="18" t="s">
        <v>5</v>
      </c>
      <c r="F10" s="190"/>
      <c r="G10" s="23" t="str">
        <f>A10</f>
        <v>성별</v>
      </c>
      <c r="H10" s="1" t="str">
        <f>B10</f>
        <v>나이</v>
      </c>
      <c r="I10" s="1" t="str">
        <f>C10</f>
        <v>코드</v>
      </c>
      <c r="J10" s="73" t="str">
        <f>D10</f>
        <v>병명</v>
      </c>
      <c r="K10" s="1" t="s">
        <v>223</v>
      </c>
      <c r="L10" s="193" t="s">
        <v>222</v>
      </c>
      <c r="M10" s="189"/>
      <c r="N10" s="190"/>
      <c r="O10" s="189"/>
      <c r="P10" s="189"/>
      <c r="Q10" s="189"/>
      <c r="R10" s="189"/>
      <c r="S10" s="189"/>
    </row>
    <row r="11" spans="1:19" x14ac:dyDescent="0.4">
      <c r="A11" s="7"/>
      <c r="B11" s="1"/>
      <c r="C11" s="1"/>
      <c r="D11" s="2"/>
      <c r="E11" s="18"/>
      <c r="F11" s="191"/>
      <c r="G11" s="203">
        <f>A11</f>
        <v>0</v>
      </c>
      <c r="H11" s="36">
        <f>B11</f>
        <v>0</v>
      </c>
      <c r="I11" s="36">
        <f>C11</f>
        <v>0</v>
      </c>
      <c r="J11" s="36">
        <f>D11</f>
        <v>0</v>
      </c>
      <c r="K11" s="36"/>
      <c r="L11" s="37">
        <f>E11</f>
        <v>0</v>
      </c>
      <c r="M11" s="192"/>
      <c r="N11" s="192"/>
      <c r="O11" s="189"/>
      <c r="P11" s="189"/>
      <c r="Q11" s="189"/>
      <c r="R11" s="189"/>
      <c r="S11" s="189"/>
    </row>
    <row r="12" spans="1:19" x14ac:dyDescent="0.4">
      <c r="A12" s="7"/>
      <c r="B12" s="1"/>
      <c r="C12" s="1"/>
      <c r="D12" s="2"/>
      <c r="E12" s="18"/>
      <c r="F12" s="191"/>
      <c r="G12" s="23"/>
      <c r="H12" s="36"/>
      <c r="I12" s="36">
        <f t="shared" ref="I12:J14" si="0">C12</f>
        <v>0</v>
      </c>
      <c r="J12" s="36">
        <f t="shared" si="0"/>
        <v>0</v>
      </c>
      <c r="K12" s="36"/>
      <c r="L12" s="37"/>
      <c r="M12" s="192"/>
      <c r="N12" s="192"/>
      <c r="O12" s="189"/>
      <c r="P12" s="189"/>
      <c r="Q12" s="189"/>
      <c r="R12" s="189"/>
      <c r="S12" s="189"/>
    </row>
    <row r="13" spans="1:19" x14ac:dyDescent="0.4">
      <c r="A13" s="7"/>
      <c r="B13" s="1"/>
      <c r="C13" s="1"/>
      <c r="D13" s="2"/>
      <c r="E13" s="18"/>
      <c r="F13" s="191"/>
      <c r="G13" s="23"/>
      <c r="H13" s="36"/>
      <c r="I13" s="36">
        <f t="shared" si="0"/>
        <v>0</v>
      </c>
      <c r="J13" s="36">
        <f t="shared" si="0"/>
        <v>0</v>
      </c>
      <c r="K13" s="36"/>
      <c r="L13" s="37"/>
      <c r="M13" s="192"/>
      <c r="N13" s="192"/>
      <c r="O13" s="189"/>
      <c r="P13" s="189"/>
      <c r="Q13" s="189"/>
      <c r="R13" s="189"/>
      <c r="S13" s="189"/>
    </row>
    <row r="14" spans="1:19" ht="18" thickBot="1" x14ac:dyDescent="0.45">
      <c r="A14" s="8"/>
      <c r="B14" s="9"/>
      <c r="C14" s="9"/>
      <c r="D14" s="25"/>
      <c r="E14" s="19"/>
      <c r="F14" s="191"/>
      <c r="G14" s="24"/>
      <c r="H14" s="38"/>
      <c r="I14" s="38">
        <f t="shared" si="0"/>
        <v>0</v>
      </c>
      <c r="J14" s="38">
        <f t="shared" si="0"/>
        <v>0</v>
      </c>
      <c r="K14" s="38"/>
      <c r="L14" s="39"/>
      <c r="M14" s="192"/>
      <c r="N14" s="192"/>
      <c r="O14" s="189"/>
      <c r="P14" s="189"/>
      <c r="Q14" s="189"/>
      <c r="R14" s="189"/>
      <c r="S14" s="189"/>
    </row>
    <row r="15" spans="1:19" ht="18" thickBot="1" x14ac:dyDescent="0.45">
      <c r="Q15" s="189"/>
      <c r="R15" s="189"/>
      <c r="S15" s="189"/>
    </row>
    <row r="16" spans="1:19" ht="19.2" x14ac:dyDescent="0.4">
      <c r="A16" s="188"/>
      <c r="B16" s="188"/>
      <c r="C16" s="198" t="s">
        <v>6</v>
      </c>
      <c r="D16" s="199"/>
      <c r="E16" s="199"/>
      <c r="F16" s="200"/>
      <c r="H16" s="197" t="s">
        <v>7</v>
      </c>
      <c r="I16" s="205"/>
      <c r="J16" s="205"/>
      <c r="K16" s="205"/>
      <c r="L16" s="205"/>
      <c r="M16" s="206" t="s">
        <v>229</v>
      </c>
      <c r="N16" s="207">
        <v>81.400000000000006</v>
      </c>
      <c r="O16" s="206" t="s">
        <v>230</v>
      </c>
      <c r="P16" s="208">
        <v>73.5</v>
      </c>
      <c r="Q16" s="188"/>
      <c r="R16" s="188"/>
      <c r="S16" s="188"/>
    </row>
    <row r="17" spans="1:19" x14ac:dyDescent="0.4">
      <c r="A17" s="189"/>
      <c r="B17" s="189"/>
      <c r="C17" s="7" t="s">
        <v>14</v>
      </c>
      <c r="D17" s="73" t="s">
        <v>20</v>
      </c>
      <c r="E17" s="1" t="s">
        <v>22</v>
      </c>
      <c r="F17" s="11" t="s">
        <v>23</v>
      </c>
      <c r="G17" s="189"/>
      <c r="H17" s="209" t="s">
        <v>222</v>
      </c>
      <c r="I17" s="73" t="s">
        <v>220</v>
      </c>
      <c r="J17" s="73" t="s">
        <v>227</v>
      </c>
      <c r="K17" s="1" t="s">
        <v>22</v>
      </c>
      <c r="L17" s="1" t="s">
        <v>23</v>
      </c>
      <c r="M17" s="1" t="s">
        <v>224</v>
      </c>
      <c r="N17" s="1" t="s">
        <v>225</v>
      </c>
      <c r="O17" s="1" t="s">
        <v>226</v>
      </c>
      <c r="P17" s="11" t="s">
        <v>228</v>
      </c>
      <c r="Q17" s="189"/>
      <c r="R17" s="189"/>
      <c r="S17" s="189"/>
    </row>
    <row r="18" spans="1:19" ht="14.4" customHeight="1" x14ac:dyDescent="0.4">
      <c r="A18" s="204"/>
      <c r="B18" s="190"/>
      <c r="C18" s="23" t="s">
        <v>15</v>
      </c>
      <c r="D18" s="73"/>
      <c r="E18" s="1"/>
      <c r="F18" s="11"/>
      <c r="G18" s="189"/>
      <c r="H18" s="203" t="str">
        <f>C18</f>
        <v>진찰료</v>
      </c>
      <c r="I18" s="186"/>
      <c r="J18" s="201">
        <f>D18</f>
        <v>0</v>
      </c>
      <c r="K18" s="185">
        <f>E18</f>
        <v>0</v>
      </c>
      <c r="L18" s="32">
        <f>F18</f>
        <v>0</v>
      </c>
      <c r="M18" s="36"/>
      <c r="N18" s="44"/>
      <c r="O18" s="2">
        <v>81.400000000000006</v>
      </c>
      <c r="P18" s="210">
        <f>N18*K18*L18*O18</f>
        <v>0</v>
      </c>
      <c r="Q18" s="189"/>
      <c r="R18" s="202"/>
      <c r="S18" s="189"/>
    </row>
    <row r="19" spans="1:19" x14ac:dyDescent="0.4">
      <c r="A19" s="204"/>
      <c r="B19" s="190"/>
      <c r="C19" s="23"/>
      <c r="D19" s="73"/>
      <c r="E19" s="1"/>
      <c r="F19" s="11"/>
      <c r="G19" s="189"/>
      <c r="H19" s="211"/>
      <c r="I19" s="186"/>
      <c r="J19" s="201">
        <f t="shared" ref="J19:L46" si="1">D19</f>
        <v>0</v>
      </c>
      <c r="K19" s="185">
        <f t="shared" si="1"/>
        <v>0</v>
      </c>
      <c r="L19" s="32">
        <f t="shared" si="1"/>
        <v>0</v>
      </c>
      <c r="M19" s="36"/>
      <c r="N19" s="44"/>
      <c r="O19" s="2">
        <v>81.400000000000006</v>
      </c>
      <c r="P19" s="210">
        <f t="shared" ref="P19:P46" si="2">N19*K19*L19*O19</f>
        <v>0</v>
      </c>
      <c r="Q19" s="189"/>
      <c r="R19" s="202"/>
      <c r="S19" s="189"/>
    </row>
    <row r="20" spans="1:19" x14ac:dyDescent="0.4">
      <c r="A20" s="204"/>
      <c r="B20" s="191"/>
      <c r="C20" s="23" t="s">
        <v>16</v>
      </c>
      <c r="D20" s="2"/>
      <c r="E20" s="1"/>
      <c r="F20" s="11"/>
      <c r="G20" s="189"/>
      <c r="H20" s="203" t="str">
        <f>C20</f>
        <v>약재료</v>
      </c>
      <c r="I20" s="186"/>
      <c r="J20" s="201">
        <f t="shared" si="1"/>
        <v>0</v>
      </c>
      <c r="K20" s="185">
        <f t="shared" si="1"/>
        <v>0</v>
      </c>
      <c r="L20" s="32">
        <f t="shared" si="1"/>
        <v>0</v>
      </c>
      <c r="M20" s="36"/>
      <c r="N20" s="44"/>
      <c r="O20" s="2">
        <v>81.400000000000006</v>
      </c>
      <c r="P20" s="210">
        <f t="shared" si="2"/>
        <v>0</v>
      </c>
      <c r="Q20" s="189"/>
      <c r="R20" s="202"/>
      <c r="S20" s="189"/>
    </row>
    <row r="21" spans="1:19" x14ac:dyDescent="0.4">
      <c r="A21" s="204"/>
      <c r="B21" s="190"/>
      <c r="C21" s="23"/>
      <c r="D21" s="73"/>
      <c r="E21" s="1"/>
      <c r="F21" s="11"/>
      <c r="G21" s="189"/>
      <c r="H21" s="211"/>
      <c r="I21" s="186"/>
      <c r="J21" s="201">
        <f t="shared" si="1"/>
        <v>0</v>
      </c>
      <c r="K21" s="185">
        <f t="shared" si="1"/>
        <v>0</v>
      </c>
      <c r="L21" s="32">
        <f t="shared" si="1"/>
        <v>0</v>
      </c>
      <c r="M21" s="36"/>
      <c r="N21" s="44"/>
      <c r="O21" s="2">
        <v>81.400000000000006</v>
      </c>
      <c r="P21" s="210">
        <f t="shared" si="2"/>
        <v>0</v>
      </c>
      <c r="Q21" s="189"/>
      <c r="R21" s="202"/>
      <c r="S21" s="189"/>
    </row>
    <row r="22" spans="1:19" x14ac:dyDescent="0.4">
      <c r="A22" s="204"/>
      <c r="B22" s="190"/>
      <c r="C22" s="23"/>
      <c r="D22" s="73"/>
      <c r="E22" s="1"/>
      <c r="F22" s="11"/>
      <c r="G22" s="189"/>
      <c r="H22" s="211"/>
      <c r="I22" s="186"/>
      <c r="J22" s="201">
        <f t="shared" si="1"/>
        <v>0</v>
      </c>
      <c r="K22" s="185">
        <f t="shared" si="1"/>
        <v>0</v>
      </c>
      <c r="L22" s="32">
        <f t="shared" si="1"/>
        <v>0</v>
      </c>
      <c r="M22" s="36"/>
      <c r="N22" s="44"/>
      <c r="O22" s="2">
        <v>81.400000000000006</v>
      </c>
      <c r="P22" s="210">
        <f t="shared" si="2"/>
        <v>0</v>
      </c>
      <c r="Q22" s="189"/>
      <c r="R22" s="202"/>
      <c r="S22" s="189"/>
    </row>
    <row r="23" spans="1:19" x14ac:dyDescent="0.4">
      <c r="A23" s="204"/>
      <c r="B23" s="190"/>
      <c r="C23" s="23"/>
      <c r="D23" s="73"/>
      <c r="E23" s="1"/>
      <c r="F23" s="11"/>
      <c r="G23" s="189"/>
      <c r="H23" s="211"/>
      <c r="I23" s="186"/>
      <c r="J23" s="201">
        <f t="shared" si="1"/>
        <v>0</v>
      </c>
      <c r="K23" s="185">
        <f t="shared" si="1"/>
        <v>0</v>
      </c>
      <c r="L23" s="32">
        <f t="shared" si="1"/>
        <v>0</v>
      </c>
      <c r="M23" s="36"/>
      <c r="N23" s="44"/>
      <c r="O23" s="2">
        <v>81.400000000000006</v>
      </c>
      <c r="P23" s="210">
        <f t="shared" si="2"/>
        <v>0</v>
      </c>
      <c r="Q23" s="189"/>
      <c r="R23" s="202"/>
      <c r="S23" s="189"/>
    </row>
    <row r="24" spans="1:19" x14ac:dyDescent="0.4">
      <c r="A24" s="204"/>
      <c r="B24" s="190"/>
      <c r="C24" s="23"/>
      <c r="D24" s="73"/>
      <c r="E24" s="1"/>
      <c r="F24" s="11"/>
      <c r="G24" s="189"/>
      <c r="H24" s="211"/>
      <c r="I24" s="186"/>
      <c r="J24" s="201">
        <f t="shared" si="1"/>
        <v>0</v>
      </c>
      <c r="K24" s="185">
        <f t="shared" si="1"/>
        <v>0</v>
      </c>
      <c r="L24" s="32">
        <f t="shared" si="1"/>
        <v>0</v>
      </c>
      <c r="M24" s="36"/>
      <c r="N24" s="44"/>
      <c r="O24" s="2">
        <v>81.400000000000006</v>
      </c>
      <c r="P24" s="210">
        <f t="shared" si="2"/>
        <v>0</v>
      </c>
      <c r="Q24" s="189"/>
      <c r="R24" s="202"/>
      <c r="S24" s="189"/>
    </row>
    <row r="25" spans="1:19" x14ac:dyDescent="0.4">
      <c r="A25" s="204"/>
      <c r="B25" s="190"/>
      <c r="C25" s="23"/>
      <c r="D25" s="73"/>
      <c r="E25" s="1"/>
      <c r="F25" s="11"/>
      <c r="G25" s="189"/>
      <c r="H25" s="211"/>
      <c r="I25" s="186"/>
      <c r="J25" s="201">
        <f t="shared" si="1"/>
        <v>0</v>
      </c>
      <c r="K25" s="185">
        <f t="shared" si="1"/>
        <v>0</v>
      </c>
      <c r="L25" s="32">
        <f t="shared" si="1"/>
        <v>0</v>
      </c>
      <c r="M25" s="36"/>
      <c r="N25" s="44"/>
      <c r="O25" s="2">
        <v>81.400000000000006</v>
      </c>
      <c r="P25" s="210">
        <f t="shared" si="2"/>
        <v>0</v>
      </c>
      <c r="Q25" s="189"/>
      <c r="R25" s="202"/>
      <c r="S25" s="189"/>
    </row>
    <row r="26" spans="1:19" x14ac:dyDescent="0.4">
      <c r="A26" s="204"/>
      <c r="B26" s="190"/>
      <c r="C26" s="23"/>
      <c r="D26" s="73"/>
      <c r="E26" s="1"/>
      <c r="F26" s="11"/>
      <c r="G26" s="189"/>
      <c r="H26" s="211"/>
      <c r="I26" s="186"/>
      <c r="J26" s="201">
        <f t="shared" si="1"/>
        <v>0</v>
      </c>
      <c r="K26" s="185">
        <f t="shared" si="1"/>
        <v>0</v>
      </c>
      <c r="L26" s="32">
        <f t="shared" si="1"/>
        <v>0</v>
      </c>
      <c r="M26" s="36"/>
      <c r="N26" s="44"/>
      <c r="O26" s="2">
        <v>81.400000000000006</v>
      </c>
      <c r="P26" s="210">
        <f t="shared" si="2"/>
        <v>0</v>
      </c>
      <c r="Q26" s="189"/>
      <c r="R26" s="202"/>
      <c r="S26" s="189"/>
    </row>
    <row r="27" spans="1:19" x14ac:dyDescent="0.4">
      <c r="A27" s="204"/>
      <c r="B27" s="190"/>
      <c r="C27" s="23"/>
      <c r="D27" s="73"/>
      <c r="E27" s="1"/>
      <c r="F27" s="11"/>
      <c r="G27" s="189"/>
      <c r="H27" s="211"/>
      <c r="I27" s="186"/>
      <c r="J27" s="201">
        <f t="shared" si="1"/>
        <v>0</v>
      </c>
      <c r="K27" s="185">
        <f t="shared" si="1"/>
        <v>0</v>
      </c>
      <c r="L27" s="32">
        <f t="shared" si="1"/>
        <v>0</v>
      </c>
      <c r="M27" s="36"/>
      <c r="N27" s="44"/>
      <c r="O27" s="2">
        <v>81.400000000000006</v>
      </c>
      <c r="P27" s="210">
        <f t="shared" si="2"/>
        <v>0</v>
      </c>
      <c r="Q27" s="189"/>
      <c r="R27" s="202"/>
      <c r="S27" s="189"/>
    </row>
    <row r="28" spans="1:19" x14ac:dyDescent="0.4">
      <c r="A28" s="204"/>
      <c r="B28" s="190"/>
      <c r="C28" s="23"/>
      <c r="D28" s="73"/>
      <c r="E28" s="1"/>
      <c r="F28" s="11"/>
      <c r="G28" s="189"/>
      <c r="H28" s="211"/>
      <c r="I28" s="186"/>
      <c r="J28" s="201">
        <f t="shared" si="1"/>
        <v>0</v>
      </c>
      <c r="K28" s="185">
        <f t="shared" si="1"/>
        <v>0</v>
      </c>
      <c r="L28" s="32">
        <f t="shared" si="1"/>
        <v>0</v>
      </c>
      <c r="M28" s="36"/>
      <c r="N28" s="44"/>
      <c r="O28" s="2">
        <v>81.400000000000006</v>
      </c>
      <c r="P28" s="210">
        <f t="shared" si="2"/>
        <v>0</v>
      </c>
      <c r="Q28" s="189"/>
      <c r="R28" s="202"/>
      <c r="S28" s="189"/>
    </row>
    <row r="29" spans="1:19" ht="19.2" customHeight="1" x14ac:dyDescent="0.4">
      <c r="A29" s="204"/>
      <c r="B29" s="190"/>
      <c r="C29" s="23" t="s">
        <v>17</v>
      </c>
      <c r="D29" s="73"/>
      <c r="E29" s="1"/>
      <c r="F29" s="11"/>
      <c r="G29" s="189"/>
      <c r="H29" s="203" t="str">
        <f>C29</f>
        <v>주사료</v>
      </c>
      <c r="I29" s="186"/>
      <c r="J29" s="201">
        <f t="shared" si="1"/>
        <v>0</v>
      </c>
      <c r="K29" s="185">
        <f t="shared" si="1"/>
        <v>0</v>
      </c>
      <c r="L29" s="32">
        <f t="shared" si="1"/>
        <v>0</v>
      </c>
      <c r="M29" s="36"/>
      <c r="N29" s="44"/>
      <c r="O29" s="2">
        <v>81.400000000000006</v>
      </c>
      <c r="P29" s="210">
        <f t="shared" si="2"/>
        <v>0</v>
      </c>
      <c r="Q29" s="189"/>
      <c r="R29" s="202"/>
      <c r="S29" s="189"/>
    </row>
    <row r="30" spans="1:19" x14ac:dyDescent="0.4">
      <c r="A30" s="204"/>
      <c r="B30" s="190"/>
      <c r="C30" s="23"/>
      <c r="D30" s="73"/>
      <c r="E30" s="1"/>
      <c r="F30" s="11"/>
      <c r="G30" s="189"/>
      <c r="H30" s="211"/>
      <c r="I30" s="186"/>
      <c r="J30" s="201">
        <f t="shared" si="1"/>
        <v>0</v>
      </c>
      <c r="K30" s="185">
        <f t="shared" si="1"/>
        <v>0</v>
      </c>
      <c r="L30" s="32">
        <f t="shared" si="1"/>
        <v>0</v>
      </c>
      <c r="M30" s="36"/>
      <c r="N30" s="44"/>
      <c r="O30" s="2">
        <v>81.400000000000006</v>
      </c>
      <c r="P30" s="210">
        <f t="shared" si="2"/>
        <v>0</v>
      </c>
      <c r="Q30" s="189"/>
      <c r="R30" s="202"/>
      <c r="S30" s="189"/>
    </row>
    <row r="31" spans="1:19" x14ac:dyDescent="0.4">
      <c r="A31" s="204"/>
      <c r="B31" s="190"/>
      <c r="C31" s="23"/>
      <c r="D31" s="73"/>
      <c r="E31" s="1"/>
      <c r="F31" s="11"/>
      <c r="G31" s="189"/>
      <c r="H31" s="211"/>
      <c r="I31" s="186"/>
      <c r="J31" s="201">
        <f t="shared" si="1"/>
        <v>0</v>
      </c>
      <c r="K31" s="185">
        <f t="shared" si="1"/>
        <v>0</v>
      </c>
      <c r="L31" s="32">
        <f t="shared" si="1"/>
        <v>0</v>
      </c>
      <c r="M31" s="36"/>
      <c r="N31" s="44"/>
      <c r="O31" s="2">
        <v>81.400000000000006</v>
      </c>
      <c r="P31" s="210">
        <f t="shared" si="2"/>
        <v>0</v>
      </c>
      <c r="Q31" s="189"/>
      <c r="R31" s="202"/>
      <c r="S31" s="189"/>
    </row>
    <row r="32" spans="1:19" x14ac:dyDescent="0.4">
      <c r="A32" s="204"/>
      <c r="B32" s="190"/>
      <c r="C32" s="23"/>
      <c r="D32" s="73"/>
      <c r="E32" s="1"/>
      <c r="F32" s="11"/>
      <c r="G32" s="189"/>
      <c r="H32" s="211"/>
      <c r="I32" s="186"/>
      <c r="J32" s="201">
        <f t="shared" si="1"/>
        <v>0</v>
      </c>
      <c r="K32" s="185">
        <f t="shared" si="1"/>
        <v>0</v>
      </c>
      <c r="L32" s="32">
        <f t="shared" si="1"/>
        <v>0</v>
      </c>
      <c r="M32" s="36"/>
      <c r="N32" s="44"/>
      <c r="O32" s="2">
        <v>81.400000000000006</v>
      </c>
      <c r="P32" s="210">
        <f t="shared" si="2"/>
        <v>0</v>
      </c>
      <c r="Q32" s="189"/>
      <c r="R32" s="202"/>
      <c r="S32" s="189"/>
    </row>
    <row r="33" spans="1:19" ht="19.2" customHeight="1" x14ac:dyDescent="0.4">
      <c r="A33" s="204"/>
      <c r="B33" s="190"/>
      <c r="C33" s="23" t="s">
        <v>18</v>
      </c>
      <c r="D33" s="73"/>
      <c r="E33" s="1"/>
      <c r="F33" s="11"/>
      <c r="G33" s="189"/>
      <c r="H33" s="203" t="str">
        <f>C33</f>
        <v>처치및 수술료</v>
      </c>
      <c r="I33" s="36"/>
      <c r="J33" s="201">
        <f t="shared" si="1"/>
        <v>0</v>
      </c>
      <c r="K33" s="185">
        <f t="shared" si="1"/>
        <v>0</v>
      </c>
      <c r="L33" s="32">
        <f t="shared" si="1"/>
        <v>0</v>
      </c>
      <c r="M33" s="36"/>
      <c r="N33" s="44"/>
      <c r="O33" s="2">
        <v>81.400000000000006</v>
      </c>
      <c r="P33" s="210">
        <f t="shared" si="2"/>
        <v>0</v>
      </c>
      <c r="Q33" s="189"/>
      <c r="R33" s="202"/>
      <c r="S33" s="189"/>
    </row>
    <row r="34" spans="1:19" x14ac:dyDescent="0.4">
      <c r="A34" s="204"/>
      <c r="B34" s="190"/>
      <c r="C34" s="23"/>
      <c r="D34" s="73"/>
      <c r="E34" s="1"/>
      <c r="F34" s="11"/>
      <c r="G34" s="189"/>
      <c r="H34" s="211"/>
      <c r="I34" s="186"/>
      <c r="J34" s="201">
        <f t="shared" si="1"/>
        <v>0</v>
      </c>
      <c r="K34" s="185">
        <f t="shared" si="1"/>
        <v>0</v>
      </c>
      <c r="L34" s="32">
        <f t="shared" si="1"/>
        <v>0</v>
      </c>
      <c r="M34" s="36"/>
      <c r="N34" s="44"/>
      <c r="O34" s="2">
        <v>81.400000000000006</v>
      </c>
      <c r="P34" s="210">
        <f t="shared" si="2"/>
        <v>0</v>
      </c>
      <c r="Q34" s="189"/>
      <c r="R34" s="202"/>
      <c r="S34" s="189"/>
    </row>
    <row r="35" spans="1:19" x14ac:dyDescent="0.4">
      <c r="A35" s="204"/>
      <c r="B35" s="190"/>
      <c r="C35" s="23"/>
      <c r="D35" s="73"/>
      <c r="E35" s="1"/>
      <c r="F35" s="11"/>
      <c r="G35" s="189"/>
      <c r="H35" s="211"/>
      <c r="I35" s="186"/>
      <c r="J35" s="201">
        <f t="shared" si="1"/>
        <v>0</v>
      </c>
      <c r="K35" s="185">
        <f t="shared" si="1"/>
        <v>0</v>
      </c>
      <c r="L35" s="32">
        <f t="shared" si="1"/>
        <v>0</v>
      </c>
      <c r="M35" s="36"/>
      <c r="N35" s="44"/>
      <c r="O35" s="2">
        <v>81.400000000000006</v>
      </c>
      <c r="P35" s="210">
        <f t="shared" si="2"/>
        <v>0</v>
      </c>
      <c r="Q35" s="189"/>
      <c r="R35" s="202"/>
      <c r="S35" s="189"/>
    </row>
    <row r="36" spans="1:19" x14ac:dyDescent="0.4">
      <c r="A36" s="204"/>
      <c r="B36" s="190"/>
      <c r="C36" s="23"/>
      <c r="D36" s="73"/>
      <c r="E36" s="1"/>
      <c r="F36" s="11"/>
      <c r="G36" s="189"/>
      <c r="H36" s="211"/>
      <c r="I36" s="186"/>
      <c r="J36" s="201">
        <f t="shared" si="1"/>
        <v>0</v>
      </c>
      <c r="K36" s="185">
        <f t="shared" si="1"/>
        <v>0</v>
      </c>
      <c r="L36" s="32">
        <f t="shared" si="1"/>
        <v>0</v>
      </c>
      <c r="M36" s="36"/>
      <c r="N36" s="44"/>
      <c r="O36" s="2">
        <v>81.400000000000006</v>
      </c>
      <c r="P36" s="210">
        <f t="shared" si="2"/>
        <v>0</v>
      </c>
      <c r="Q36" s="189"/>
      <c r="R36" s="202"/>
      <c r="S36" s="189"/>
    </row>
    <row r="37" spans="1:19" x14ac:dyDescent="0.4">
      <c r="A37" s="204"/>
      <c r="B37" s="190"/>
      <c r="C37" s="23" t="s">
        <v>19</v>
      </c>
      <c r="D37" s="73"/>
      <c r="E37" s="1"/>
      <c r="F37" s="11"/>
      <c r="G37" s="189"/>
      <c r="H37" s="203" t="str">
        <f>C37</f>
        <v>검사료</v>
      </c>
      <c r="I37" s="36"/>
      <c r="J37" s="201">
        <f t="shared" si="1"/>
        <v>0</v>
      </c>
      <c r="K37" s="185">
        <f t="shared" si="1"/>
        <v>0</v>
      </c>
      <c r="L37" s="32">
        <f t="shared" si="1"/>
        <v>0</v>
      </c>
      <c r="M37" s="36"/>
      <c r="N37" s="44"/>
      <c r="O37" s="2">
        <v>81.400000000000006</v>
      </c>
      <c r="P37" s="210">
        <f t="shared" si="2"/>
        <v>0</v>
      </c>
      <c r="Q37" s="189"/>
      <c r="R37" s="202"/>
      <c r="S37" s="189"/>
    </row>
    <row r="38" spans="1:19" x14ac:dyDescent="0.4">
      <c r="A38" s="204"/>
      <c r="B38" s="190"/>
      <c r="C38" s="23"/>
      <c r="D38" s="73"/>
      <c r="E38" s="1"/>
      <c r="F38" s="11"/>
      <c r="G38" s="189"/>
      <c r="H38" s="211"/>
      <c r="I38" s="186"/>
      <c r="J38" s="201">
        <f t="shared" si="1"/>
        <v>0</v>
      </c>
      <c r="K38" s="185">
        <f t="shared" si="1"/>
        <v>0</v>
      </c>
      <c r="L38" s="32">
        <f t="shared" si="1"/>
        <v>0</v>
      </c>
      <c r="M38" s="36"/>
      <c r="N38" s="44"/>
      <c r="O38" s="2">
        <v>81.400000000000006</v>
      </c>
      <c r="P38" s="210">
        <f t="shared" si="2"/>
        <v>0</v>
      </c>
      <c r="Q38" s="189"/>
      <c r="R38" s="202"/>
      <c r="S38" s="189"/>
    </row>
    <row r="39" spans="1:19" x14ac:dyDescent="0.4">
      <c r="A39" s="204"/>
      <c r="B39" s="190"/>
      <c r="C39" s="23"/>
      <c r="D39" s="73"/>
      <c r="E39" s="1"/>
      <c r="F39" s="11"/>
      <c r="G39" s="189"/>
      <c r="H39" s="211"/>
      <c r="I39" s="186"/>
      <c r="J39" s="201">
        <f t="shared" si="1"/>
        <v>0</v>
      </c>
      <c r="K39" s="185">
        <f t="shared" si="1"/>
        <v>0</v>
      </c>
      <c r="L39" s="32">
        <f t="shared" si="1"/>
        <v>0</v>
      </c>
      <c r="M39" s="36"/>
      <c r="N39" s="44"/>
      <c r="O39" s="2">
        <v>81.400000000000006</v>
      </c>
      <c r="P39" s="210">
        <f t="shared" si="2"/>
        <v>0</v>
      </c>
      <c r="Q39" s="189"/>
      <c r="R39" s="202"/>
      <c r="S39" s="189"/>
    </row>
    <row r="40" spans="1:19" x14ac:dyDescent="0.4">
      <c r="A40" s="204"/>
      <c r="B40" s="190"/>
      <c r="C40" s="23"/>
      <c r="D40" s="73"/>
      <c r="E40" s="1"/>
      <c r="F40" s="11"/>
      <c r="G40" s="189"/>
      <c r="H40" s="211"/>
      <c r="I40" s="186"/>
      <c r="J40" s="201">
        <f t="shared" si="1"/>
        <v>0</v>
      </c>
      <c r="K40" s="185">
        <f t="shared" si="1"/>
        <v>0</v>
      </c>
      <c r="L40" s="32">
        <f t="shared" si="1"/>
        <v>0</v>
      </c>
      <c r="M40" s="36"/>
      <c r="N40" s="44"/>
      <c r="O40" s="2">
        <v>81.400000000000006</v>
      </c>
      <c r="P40" s="210">
        <f t="shared" si="2"/>
        <v>0</v>
      </c>
      <c r="Q40" s="189"/>
      <c r="R40" s="202"/>
      <c r="S40" s="189"/>
    </row>
    <row r="41" spans="1:19" x14ac:dyDescent="0.4">
      <c r="A41" s="189"/>
      <c r="B41" s="190"/>
      <c r="C41" s="23"/>
      <c r="D41" s="73"/>
      <c r="E41" s="1"/>
      <c r="F41" s="11"/>
      <c r="G41" s="189"/>
      <c r="H41" s="211"/>
      <c r="I41" s="186"/>
      <c r="J41" s="201">
        <f t="shared" si="1"/>
        <v>0</v>
      </c>
      <c r="K41" s="185">
        <f t="shared" si="1"/>
        <v>0</v>
      </c>
      <c r="L41" s="32">
        <f t="shared" si="1"/>
        <v>0</v>
      </c>
      <c r="M41" s="36"/>
      <c r="N41" s="44"/>
      <c r="O41" s="2">
        <v>81.400000000000006</v>
      </c>
      <c r="P41" s="210">
        <f t="shared" si="2"/>
        <v>0</v>
      </c>
      <c r="Q41" s="189"/>
      <c r="R41" s="202"/>
      <c r="S41" s="189"/>
    </row>
    <row r="42" spans="1:19" x14ac:dyDescent="0.4">
      <c r="A42" s="189"/>
      <c r="B42" s="191"/>
      <c r="C42" s="23"/>
      <c r="D42" s="2"/>
      <c r="E42" s="1"/>
      <c r="F42" s="11"/>
      <c r="G42" s="189"/>
      <c r="H42" s="211"/>
      <c r="I42" s="186"/>
      <c r="J42" s="201">
        <f t="shared" si="1"/>
        <v>0</v>
      </c>
      <c r="K42" s="185">
        <f t="shared" si="1"/>
        <v>0</v>
      </c>
      <c r="L42" s="32">
        <f t="shared" si="1"/>
        <v>0</v>
      </c>
      <c r="M42" s="36"/>
      <c r="N42" s="44"/>
      <c r="O42" s="2">
        <v>81.400000000000006</v>
      </c>
      <c r="P42" s="210">
        <f t="shared" si="2"/>
        <v>0</v>
      </c>
      <c r="Q42" s="189"/>
      <c r="R42" s="202"/>
      <c r="S42" s="189"/>
    </row>
    <row r="43" spans="1:19" x14ac:dyDescent="0.4">
      <c r="A43" s="189"/>
      <c r="B43" s="190"/>
      <c r="C43" s="23"/>
      <c r="D43" s="73"/>
      <c r="E43" s="1"/>
      <c r="F43" s="11"/>
      <c r="G43" s="189"/>
      <c r="H43" s="211"/>
      <c r="I43" s="186"/>
      <c r="J43" s="201">
        <f t="shared" si="1"/>
        <v>0</v>
      </c>
      <c r="K43" s="185">
        <f t="shared" si="1"/>
        <v>0</v>
      </c>
      <c r="L43" s="32">
        <f t="shared" si="1"/>
        <v>0</v>
      </c>
      <c r="M43" s="36"/>
      <c r="N43" s="44"/>
      <c r="O43" s="2">
        <v>81.400000000000006</v>
      </c>
      <c r="P43" s="210">
        <f t="shared" si="2"/>
        <v>0</v>
      </c>
      <c r="Q43" s="189"/>
      <c r="R43" s="202"/>
      <c r="S43" s="189"/>
    </row>
    <row r="44" spans="1:19" x14ac:dyDescent="0.4">
      <c r="A44" s="189"/>
      <c r="B44" s="190"/>
      <c r="C44" s="23"/>
      <c r="D44" s="73"/>
      <c r="E44" s="1"/>
      <c r="F44" s="11"/>
      <c r="G44" s="189"/>
      <c r="H44" s="211"/>
      <c r="I44" s="186"/>
      <c r="J44" s="201">
        <f t="shared" si="1"/>
        <v>0</v>
      </c>
      <c r="K44" s="185">
        <f t="shared" si="1"/>
        <v>0</v>
      </c>
      <c r="L44" s="32">
        <f t="shared" si="1"/>
        <v>0</v>
      </c>
      <c r="M44" s="36"/>
      <c r="N44" s="44"/>
      <c r="O44" s="2">
        <v>81.400000000000006</v>
      </c>
      <c r="P44" s="210">
        <f t="shared" si="2"/>
        <v>0</v>
      </c>
      <c r="Q44" s="189"/>
      <c r="R44" s="202"/>
      <c r="S44" s="189"/>
    </row>
    <row r="45" spans="1:19" x14ac:dyDescent="0.4">
      <c r="A45" s="189"/>
      <c r="B45" s="190"/>
      <c r="C45" s="23"/>
      <c r="D45" s="73"/>
      <c r="E45" s="1"/>
      <c r="F45" s="11"/>
      <c r="G45" s="189"/>
      <c r="H45" s="211"/>
      <c r="I45" s="186"/>
      <c r="J45" s="201">
        <f t="shared" si="1"/>
        <v>0</v>
      </c>
      <c r="K45" s="185">
        <f t="shared" si="1"/>
        <v>0</v>
      </c>
      <c r="L45" s="32">
        <f t="shared" si="1"/>
        <v>0</v>
      </c>
      <c r="M45" s="36"/>
      <c r="N45" s="44"/>
      <c r="O45" s="2">
        <v>81.400000000000006</v>
      </c>
      <c r="P45" s="210">
        <f t="shared" si="2"/>
        <v>0</v>
      </c>
      <c r="Q45" s="189"/>
      <c r="R45" s="202"/>
      <c r="S45" s="189"/>
    </row>
    <row r="46" spans="1:19" ht="18" thickBot="1" x14ac:dyDescent="0.45">
      <c r="A46" s="189"/>
      <c r="B46" s="190"/>
      <c r="C46" s="24"/>
      <c r="D46" s="74"/>
      <c r="E46" s="9"/>
      <c r="F46" s="12"/>
      <c r="G46" s="189"/>
      <c r="H46" s="212"/>
      <c r="I46" s="213"/>
      <c r="J46" s="214">
        <f t="shared" si="1"/>
        <v>0</v>
      </c>
      <c r="K46" s="215">
        <f t="shared" si="1"/>
        <v>0</v>
      </c>
      <c r="L46" s="35">
        <f t="shared" si="1"/>
        <v>0</v>
      </c>
      <c r="M46" s="38"/>
      <c r="N46" s="216"/>
      <c r="O46" s="25">
        <v>81.400000000000006</v>
      </c>
      <c r="P46" s="217">
        <f t="shared" si="2"/>
        <v>0</v>
      </c>
      <c r="Q46" s="189"/>
      <c r="R46" s="202"/>
      <c r="S46" s="189"/>
    </row>
    <row r="47" spans="1:19" x14ac:dyDescent="0.4">
      <c r="Q47" s="189"/>
      <c r="R47" s="189"/>
      <c r="S47" s="189"/>
    </row>
    <row r="48" spans="1:19" x14ac:dyDescent="0.4">
      <c r="Q48" s="189"/>
      <c r="R48" s="189"/>
      <c r="S48" s="189"/>
    </row>
    <row r="49" spans="17:19" x14ac:dyDescent="0.4">
      <c r="Q49" s="189"/>
      <c r="R49" s="189"/>
      <c r="S49" s="189"/>
    </row>
    <row r="50" spans="17:19" x14ac:dyDescent="0.4">
      <c r="Q50" s="189"/>
      <c r="R50" s="189"/>
      <c r="S50" s="189"/>
    </row>
    <row r="51" spans="17:19" x14ac:dyDescent="0.4">
      <c r="Q51" s="189"/>
      <c r="R51" s="189"/>
      <c r="S51" s="189"/>
    </row>
    <row r="52" spans="17:19" x14ac:dyDescent="0.4">
      <c r="Q52" s="189"/>
      <c r="R52" s="189"/>
      <c r="S52" s="189"/>
    </row>
    <row r="53" spans="17:19" x14ac:dyDescent="0.4">
      <c r="Q53" s="189"/>
      <c r="R53" s="189"/>
      <c r="S53" s="189"/>
    </row>
    <row r="54" spans="17:19" x14ac:dyDescent="0.4">
      <c r="Q54" s="189"/>
      <c r="R54" s="189"/>
      <c r="S54" s="189"/>
    </row>
    <row r="55" spans="17:19" x14ac:dyDescent="0.4">
      <c r="Q55" s="189"/>
      <c r="R55" s="189"/>
      <c r="S55" s="189"/>
    </row>
    <row r="56" spans="17:19" x14ac:dyDescent="0.4">
      <c r="Q56" s="189"/>
      <c r="R56" s="189"/>
      <c r="S56" s="189"/>
    </row>
    <row r="57" spans="17:19" x14ac:dyDescent="0.4">
      <c r="Q57" s="189"/>
      <c r="R57" s="189"/>
      <c r="S57" s="189"/>
    </row>
    <row r="58" spans="17:19" x14ac:dyDescent="0.4">
      <c r="Q58" s="189"/>
      <c r="R58" s="189"/>
      <c r="S58" s="189"/>
    </row>
    <row r="59" spans="17:19" x14ac:dyDescent="0.4">
      <c r="Q59" s="189"/>
      <c r="R59" s="189"/>
      <c r="S59" s="189"/>
    </row>
    <row r="60" spans="17:19" x14ac:dyDescent="0.4">
      <c r="Q60" s="189"/>
      <c r="R60" s="189"/>
      <c r="S60" s="189"/>
    </row>
    <row r="61" spans="17:19" x14ac:dyDescent="0.4">
      <c r="Q61" s="189"/>
      <c r="R61" s="189"/>
      <c r="S61" s="189"/>
    </row>
    <row r="62" spans="17:19" x14ac:dyDescent="0.4">
      <c r="Q62" s="189"/>
      <c r="R62" s="189"/>
      <c r="S62" s="189"/>
    </row>
    <row r="63" spans="17:19" x14ac:dyDescent="0.4">
      <c r="Q63" s="189"/>
      <c r="R63" s="189"/>
      <c r="S63" s="189"/>
    </row>
    <row r="64" spans="17:19" x14ac:dyDescent="0.4">
      <c r="Q64" s="189"/>
      <c r="R64" s="189"/>
      <c r="S64" s="189"/>
    </row>
  </sheetData>
  <mergeCells count="4">
    <mergeCell ref="C16:F16"/>
    <mergeCell ref="H16:L16"/>
    <mergeCell ref="A9:E9"/>
    <mergeCell ref="G9:L9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tabSelected="1" workbookViewId="0">
      <selection activeCell="L5" sqref="L5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18"/>
      <c r="B1" s="218"/>
      <c r="C1" s="219" t="s">
        <v>231</v>
      </c>
      <c r="D1" s="72">
        <v>6</v>
      </c>
    </row>
    <row r="2" spans="1:19" x14ac:dyDescent="0.4">
      <c r="A2" s="218"/>
      <c r="B2" s="218"/>
      <c r="C2" s="220" t="s">
        <v>232</v>
      </c>
      <c r="D2" s="221" t="s">
        <v>233</v>
      </c>
    </row>
    <row r="3" spans="1:19" x14ac:dyDescent="0.4">
      <c r="A3" s="218"/>
      <c r="B3" s="218"/>
      <c r="C3" s="220" t="s">
        <v>234</v>
      </c>
      <c r="D3" s="221">
        <v>201620014</v>
      </c>
    </row>
    <row r="4" spans="1:19" x14ac:dyDescent="0.4">
      <c r="C4" s="7" t="s">
        <v>55</v>
      </c>
      <c r="D4" s="221" t="s">
        <v>58</v>
      </c>
    </row>
    <row r="5" spans="1:19" x14ac:dyDescent="0.4">
      <c r="C5" s="7" t="s">
        <v>56</v>
      </c>
      <c r="D5" s="221" t="s">
        <v>59</v>
      </c>
    </row>
    <row r="6" spans="1:19" x14ac:dyDescent="0.4">
      <c r="C6" s="7" t="s">
        <v>60</v>
      </c>
      <c r="D6" s="221" t="s">
        <v>61</v>
      </c>
    </row>
    <row r="7" spans="1:19" ht="18" thickBot="1" x14ac:dyDescent="0.45">
      <c r="C7" s="24" t="s">
        <v>235</v>
      </c>
      <c r="D7" s="222" t="s">
        <v>221</v>
      </c>
    </row>
    <row r="8" spans="1:19" ht="18" thickBot="1" x14ac:dyDescent="0.45"/>
    <row r="9" spans="1:19" ht="19.2" x14ac:dyDescent="0.4">
      <c r="A9" s="194" t="s">
        <v>6</v>
      </c>
      <c r="B9" s="195"/>
      <c r="C9" s="195"/>
      <c r="D9" s="195"/>
      <c r="E9" s="196"/>
      <c r="F9" s="187"/>
      <c r="G9" s="198" t="s">
        <v>7</v>
      </c>
      <c r="H9" s="199"/>
      <c r="I9" s="199"/>
      <c r="J9" s="199"/>
      <c r="K9" s="199"/>
      <c r="L9" s="200"/>
      <c r="M9" s="188"/>
      <c r="N9" s="188"/>
      <c r="O9" s="188"/>
      <c r="P9" s="189"/>
      <c r="Q9" s="189"/>
      <c r="R9" s="189"/>
      <c r="S9" s="189"/>
    </row>
    <row r="10" spans="1:19" x14ac:dyDescent="0.4">
      <c r="A10" s="7" t="s">
        <v>0</v>
      </c>
      <c r="B10" s="1" t="s">
        <v>1</v>
      </c>
      <c r="C10" s="1" t="s">
        <v>3</v>
      </c>
      <c r="D10" s="73" t="s">
        <v>4</v>
      </c>
      <c r="E10" s="18" t="s">
        <v>5</v>
      </c>
      <c r="F10" s="190"/>
      <c r="G10" s="23" t="str">
        <f>A10</f>
        <v>성별</v>
      </c>
      <c r="H10" s="1" t="str">
        <f>B10</f>
        <v>나이</v>
      </c>
      <c r="I10" s="1" t="str">
        <f>C10</f>
        <v>코드</v>
      </c>
      <c r="J10" s="73" t="str">
        <f>D10</f>
        <v>병명</v>
      </c>
      <c r="K10" s="1" t="s">
        <v>223</v>
      </c>
      <c r="L10" s="193" t="s">
        <v>222</v>
      </c>
      <c r="M10" s="189"/>
      <c r="N10" s="190"/>
      <c r="O10" s="189"/>
      <c r="P10" s="189"/>
      <c r="Q10" s="189"/>
      <c r="R10" s="189"/>
      <c r="S10" s="189"/>
    </row>
    <row r="11" spans="1:19" x14ac:dyDescent="0.4">
      <c r="A11" s="7"/>
      <c r="B11" s="1"/>
      <c r="C11" s="1"/>
      <c r="D11" s="2"/>
      <c r="E11" s="18"/>
      <c r="F11" s="191"/>
      <c r="G11" s="203">
        <f>A11</f>
        <v>0</v>
      </c>
      <c r="H11" s="36">
        <f>B11</f>
        <v>0</v>
      </c>
      <c r="I11" s="36">
        <f>C11</f>
        <v>0</v>
      </c>
      <c r="J11" s="36">
        <f>D11</f>
        <v>0</v>
      </c>
      <c r="K11" s="36"/>
      <c r="L11" s="37">
        <f>E11</f>
        <v>0</v>
      </c>
      <c r="M11" s="192"/>
      <c r="N11" s="192"/>
      <c r="O11" s="189"/>
      <c r="P11" s="189"/>
      <c r="Q11" s="189"/>
      <c r="R11" s="189"/>
      <c r="S11" s="189"/>
    </row>
    <row r="12" spans="1:19" x14ac:dyDescent="0.4">
      <c r="A12" s="7"/>
      <c r="B12" s="1"/>
      <c r="C12" s="1"/>
      <c r="D12" s="2"/>
      <c r="E12" s="18"/>
      <c r="F12" s="191"/>
      <c r="G12" s="23"/>
      <c r="H12" s="36"/>
      <c r="I12" s="36">
        <f t="shared" ref="I12:J14" si="0">C12</f>
        <v>0</v>
      </c>
      <c r="J12" s="36">
        <f t="shared" si="0"/>
        <v>0</v>
      </c>
      <c r="K12" s="36"/>
      <c r="L12" s="37"/>
      <c r="M12" s="192"/>
      <c r="N12" s="192"/>
      <c r="O12" s="189"/>
      <c r="P12" s="189"/>
      <c r="Q12" s="189"/>
      <c r="R12" s="189"/>
      <c r="S12" s="189"/>
    </row>
    <row r="13" spans="1:19" x14ac:dyDescent="0.4">
      <c r="A13" s="7"/>
      <c r="B13" s="1"/>
      <c r="C13" s="1"/>
      <c r="D13" s="2"/>
      <c r="E13" s="18"/>
      <c r="F13" s="191"/>
      <c r="G13" s="23"/>
      <c r="H13" s="36"/>
      <c r="I13" s="36">
        <f t="shared" si="0"/>
        <v>0</v>
      </c>
      <c r="J13" s="36">
        <f t="shared" si="0"/>
        <v>0</v>
      </c>
      <c r="K13" s="36"/>
      <c r="L13" s="37"/>
      <c r="M13" s="192"/>
      <c r="N13" s="192"/>
      <c r="O13" s="189"/>
      <c r="P13" s="189"/>
      <c r="Q13" s="189"/>
      <c r="R13" s="189"/>
      <c r="S13" s="189"/>
    </row>
    <row r="14" spans="1:19" ht="18" thickBot="1" x14ac:dyDescent="0.45">
      <c r="A14" s="8"/>
      <c r="B14" s="9"/>
      <c r="C14" s="9"/>
      <c r="D14" s="25"/>
      <c r="E14" s="19"/>
      <c r="F14" s="191"/>
      <c r="G14" s="24"/>
      <c r="H14" s="38"/>
      <c r="I14" s="38">
        <f t="shared" si="0"/>
        <v>0</v>
      </c>
      <c r="J14" s="38">
        <f t="shared" si="0"/>
        <v>0</v>
      </c>
      <c r="K14" s="38"/>
      <c r="L14" s="39"/>
      <c r="M14" s="192"/>
      <c r="N14" s="192"/>
      <c r="O14" s="189"/>
      <c r="P14" s="189"/>
      <c r="Q14" s="189"/>
      <c r="R14" s="189"/>
      <c r="S14" s="189"/>
    </row>
    <row r="15" spans="1:19" ht="18" thickBot="1" x14ac:dyDescent="0.45">
      <c r="Q15" s="189"/>
      <c r="R15" s="189"/>
      <c r="S15" s="189"/>
    </row>
    <row r="16" spans="1:19" ht="19.2" x14ac:dyDescent="0.4">
      <c r="A16" s="188"/>
      <c r="B16" s="188"/>
      <c r="C16" s="198" t="s">
        <v>6</v>
      </c>
      <c r="D16" s="199"/>
      <c r="E16" s="199"/>
      <c r="F16" s="200"/>
      <c r="H16" s="197" t="s">
        <v>7</v>
      </c>
      <c r="I16" s="205"/>
      <c r="J16" s="205"/>
      <c r="K16" s="205"/>
      <c r="L16" s="205"/>
      <c r="M16" s="206" t="s">
        <v>229</v>
      </c>
      <c r="N16" s="207">
        <v>81.400000000000006</v>
      </c>
      <c r="O16" s="206" t="s">
        <v>230</v>
      </c>
      <c r="P16" s="208">
        <v>73.5</v>
      </c>
      <c r="Q16" s="188"/>
      <c r="R16" s="188"/>
      <c r="S16" s="188"/>
    </row>
    <row r="17" spans="1:19" x14ac:dyDescent="0.4">
      <c r="A17" s="189"/>
      <c r="B17" s="189"/>
      <c r="C17" s="7" t="s">
        <v>14</v>
      </c>
      <c r="D17" s="73" t="s">
        <v>20</v>
      </c>
      <c r="E17" s="1" t="s">
        <v>22</v>
      </c>
      <c r="F17" s="11" t="s">
        <v>23</v>
      </c>
      <c r="G17" s="189"/>
      <c r="H17" s="209" t="s">
        <v>222</v>
      </c>
      <c r="I17" s="73" t="s">
        <v>220</v>
      </c>
      <c r="J17" s="73" t="s">
        <v>227</v>
      </c>
      <c r="K17" s="1" t="s">
        <v>22</v>
      </c>
      <c r="L17" s="1" t="s">
        <v>23</v>
      </c>
      <c r="M17" s="1" t="s">
        <v>224</v>
      </c>
      <c r="N17" s="1" t="s">
        <v>225</v>
      </c>
      <c r="O17" s="1" t="s">
        <v>226</v>
      </c>
      <c r="P17" s="11" t="s">
        <v>228</v>
      </c>
      <c r="Q17" s="189"/>
      <c r="R17" s="189"/>
      <c r="S17" s="189"/>
    </row>
    <row r="18" spans="1:19" ht="14.4" customHeight="1" x14ac:dyDescent="0.4">
      <c r="A18" s="204"/>
      <c r="B18" s="190"/>
      <c r="C18" s="23" t="s">
        <v>15</v>
      </c>
      <c r="D18" s="73"/>
      <c r="E18" s="1"/>
      <c r="F18" s="11"/>
      <c r="G18" s="189"/>
      <c r="H18" s="203" t="str">
        <f>C18</f>
        <v>진찰료</v>
      </c>
      <c r="I18" s="186"/>
      <c r="J18" s="201">
        <f>D18</f>
        <v>0</v>
      </c>
      <c r="K18" s="185">
        <f>E18</f>
        <v>0</v>
      </c>
      <c r="L18" s="32">
        <f>F18</f>
        <v>0</v>
      </c>
      <c r="M18" s="36"/>
      <c r="N18" s="44"/>
      <c r="O18" s="2">
        <v>81.400000000000006</v>
      </c>
      <c r="P18" s="210">
        <f>N18*K18*L18*O18</f>
        <v>0</v>
      </c>
      <c r="Q18" s="189"/>
      <c r="R18" s="202"/>
      <c r="S18" s="189"/>
    </row>
    <row r="19" spans="1:19" x14ac:dyDescent="0.4">
      <c r="A19" s="204"/>
      <c r="B19" s="190"/>
      <c r="C19" s="23"/>
      <c r="D19" s="73"/>
      <c r="E19" s="1"/>
      <c r="F19" s="11"/>
      <c r="G19" s="189"/>
      <c r="H19" s="211"/>
      <c r="I19" s="186"/>
      <c r="J19" s="201">
        <f t="shared" ref="J19:L46" si="1">D19</f>
        <v>0</v>
      </c>
      <c r="K19" s="185">
        <f t="shared" si="1"/>
        <v>0</v>
      </c>
      <c r="L19" s="32">
        <f t="shared" si="1"/>
        <v>0</v>
      </c>
      <c r="M19" s="36"/>
      <c r="N19" s="44"/>
      <c r="O19" s="2">
        <v>81.400000000000006</v>
      </c>
      <c r="P19" s="210">
        <f t="shared" ref="P19:P46" si="2">N19*K19*L19*O19</f>
        <v>0</v>
      </c>
      <c r="Q19" s="189"/>
      <c r="R19" s="202"/>
      <c r="S19" s="189"/>
    </row>
    <row r="20" spans="1:19" x14ac:dyDescent="0.4">
      <c r="A20" s="204"/>
      <c r="B20" s="191"/>
      <c r="C20" s="23" t="s">
        <v>16</v>
      </c>
      <c r="D20" s="2"/>
      <c r="E20" s="1"/>
      <c r="F20" s="11"/>
      <c r="G20" s="189"/>
      <c r="H20" s="203" t="str">
        <f>C20</f>
        <v>약재료</v>
      </c>
      <c r="I20" s="186"/>
      <c r="J20" s="201">
        <f t="shared" si="1"/>
        <v>0</v>
      </c>
      <c r="K20" s="185">
        <f t="shared" si="1"/>
        <v>0</v>
      </c>
      <c r="L20" s="32">
        <f t="shared" si="1"/>
        <v>0</v>
      </c>
      <c r="M20" s="36"/>
      <c r="N20" s="44"/>
      <c r="O20" s="2">
        <v>81.400000000000006</v>
      </c>
      <c r="P20" s="210">
        <f t="shared" si="2"/>
        <v>0</v>
      </c>
      <c r="Q20" s="189"/>
      <c r="R20" s="202"/>
      <c r="S20" s="189"/>
    </row>
    <row r="21" spans="1:19" x14ac:dyDescent="0.4">
      <c r="A21" s="204"/>
      <c r="B21" s="190"/>
      <c r="C21" s="23"/>
      <c r="D21" s="73"/>
      <c r="E21" s="1"/>
      <c r="F21" s="11"/>
      <c r="G21" s="189"/>
      <c r="H21" s="211"/>
      <c r="I21" s="186"/>
      <c r="J21" s="201">
        <f t="shared" si="1"/>
        <v>0</v>
      </c>
      <c r="K21" s="185">
        <f t="shared" si="1"/>
        <v>0</v>
      </c>
      <c r="L21" s="32">
        <f t="shared" si="1"/>
        <v>0</v>
      </c>
      <c r="M21" s="36"/>
      <c r="N21" s="44"/>
      <c r="O21" s="2">
        <v>81.400000000000006</v>
      </c>
      <c r="P21" s="210">
        <f t="shared" si="2"/>
        <v>0</v>
      </c>
      <c r="Q21" s="189"/>
      <c r="R21" s="202"/>
      <c r="S21" s="189"/>
    </row>
    <row r="22" spans="1:19" x14ac:dyDescent="0.4">
      <c r="A22" s="204"/>
      <c r="B22" s="190"/>
      <c r="C22" s="23"/>
      <c r="D22" s="73"/>
      <c r="E22" s="1"/>
      <c r="F22" s="11"/>
      <c r="G22" s="189"/>
      <c r="H22" s="211"/>
      <c r="I22" s="186"/>
      <c r="J22" s="201">
        <f t="shared" si="1"/>
        <v>0</v>
      </c>
      <c r="K22" s="185">
        <f t="shared" si="1"/>
        <v>0</v>
      </c>
      <c r="L22" s="32">
        <f t="shared" si="1"/>
        <v>0</v>
      </c>
      <c r="M22" s="36"/>
      <c r="N22" s="44"/>
      <c r="O22" s="2">
        <v>81.400000000000006</v>
      </c>
      <c r="P22" s="210">
        <f t="shared" si="2"/>
        <v>0</v>
      </c>
      <c r="Q22" s="189"/>
      <c r="R22" s="202"/>
      <c r="S22" s="189"/>
    </row>
    <row r="23" spans="1:19" x14ac:dyDescent="0.4">
      <c r="A23" s="204"/>
      <c r="B23" s="190"/>
      <c r="C23" s="23"/>
      <c r="D23" s="73"/>
      <c r="E23" s="1"/>
      <c r="F23" s="11"/>
      <c r="G23" s="189"/>
      <c r="H23" s="211"/>
      <c r="I23" s="186"/>
      <c r="J23" s="201">
        <f t="shared" si="1"/>
        <v>0</v>
      </c>
      <c r="K23" s="185">
        <f t="shared" si="1"/>
        <v>0</v>
      </c>
      <c r="L23" s="32">
        <f t="shared" si="1"/>
        <v>0</v>
      </c>
      <c r="M23" s="36"/>
      <c r="N23" s="44"/>
      <c r="O23" s="2">
        <v>81.400000000000006</v>
      </c>
      <c r="P23" s="210">
        <f t="shared" si="2"/>
        <v>0</v>
      </c>
      <c r="Q23" s="189"/>
      <c r="R23" s="202"/>
      <c r="S23" s="189"/>
    </row>
    <row r="24" spans="1:19" x14ac:dyDescent="0.4">
      <c r="A24" s="204"/>
      <c r="B24" s="190"/>
      <c r="C24" s="23"/>
      <c r="D24" s="73"/>
      <c r="E24" s="1"/>
      <c r="F24" s="11"/>
      <c r="G24" s="189"/>
      <c r="H24" s="211"/>
      <c r="I24" s="186"/>
      <c r="J24" s="201">
        <f t="shared" si="1"/>
        <v>0</v>
      </c>
      <c r="K24" s="185">
        <f t="shared" si="1"/>
        <v>0</v>
      </c>
      <c r="L24" s="32">
        <f t="shared" si="1"/>
        <v>0</v>
      </c>
      <c r="M24" s="36"/>
      <c r="N24" s="44"/>
      <c r="O24" s="2">
        <v>81.400000000000006</v>
      </c>
      <c r="P24" s="210">
        <f t="shared" si="2"/>
        <v>0</v>
      </c>
      <c r="Q24" s="189"/>
      <c r="R24" s="202"/>
      <c r="S24" s="189"/>
    </row>
    <row r="25" spans="1:19" x14ac:dyDescent="0.4">
      <c r="A25" s="204"/>
      <c r="B25" s="190"/>
      <c r="C25" s="23"/>
      <c r="D25" s="73"/>
      <c r="E25" s="1"/>
      <c r="F25" s="11"/>
      <c r="G25" s="189"/>
      <c r="H25" s="211"/>
      <c r="I25" s="186"/>
      <c r="J25" s="201">
        <f t="shared" si="1"/>
        <v>0</v>
      </c>
      <c r="K25" s="185">
        <f t="shared" si="1"/>
        <v>0</v>
      </c>
      <c r="L25" s="32">
        <f t="shared" si="1"/>
        <v>0</v>
      </c>
      <c r="M25" s="36"/>
      <c r="N25" s="44"/>
      <c r="O25" s="2">
        <v>81.400000000000006</v>
      </c>
      <c r="P25" s="210">
        <f t="shared" si="2"/>
        <v>0</v>
      </c>
      <c r="Q25" s="189"/>
      <c r="R25" s="202"/>
      <c r="S25" s="189"/>
    </row>
    <row r="26" spans="1:19" x14ac:dyDescent="0.4">
      <c r="A26" s="204"/>
      <c r="B26" s="190"/>
      <c r="C26" s="23"/>
      <c r="D26" s="73"/>
      <c r="E26" s="1"/>
      <c r="F26" s="11"/>
      <c r="G26" s="189"/>
      <c r="H26" s="211"/>
      <c r="I26" s="186"/>
      <c r="J26" s="201">
        <f t="shared" si="1"/>
        <v>0</v>
      </c>
      <c r="K26" s="185">
        <f t="shared" si="1"/>
        <v>0</v>
      </c>
      <c r="L26" s="32">
        <f t="shared" si="1"/>
        <v>0</v>
      </c>
      <c r="M26" s="36"/>
      <c r="N26" s="44"/>
      <c r="O26" s="2">
        <v>81.400000000000006</v>
      </c>
      <c r="P26" s="210">
        <f t="shared" si="2"/>
        <v>0</v>
      </c>
      <c r="Q26" s="189"/>
      <c r="R26" s="202"/>
      <c r="S26" s="189"/>
    </row>
    <row r="27" spans="1:19" x14ac:dyDescent="0.4">
      <c r="A27" s="204"/>
      <c r="B27" s="190"/>
      <c r="C27" s="23"/>
      <c r="D27" s="73"/>
      <c r="E27" s="1"/>
      <c r="F27" s="11"/>
      <c r="G27" s="189"/>
      <c r="H27" s="211"/>
      <c r="I27" s="186"/>
      <c r="J27" s="201">
        <f t="shared" si="1"/>
        <v>0</v>
      </c>
      <c r="K27" s="185">
        <f t="shared" si="1"/>
        <v>0</v>
      </c>
      <c r="L27" s="32">
        <f t="shared" si="1"/>
        <v>0</v>
      </c>
      <c r="M27" s="36"/>
      <c r="N27" s="44"/>
      <c r="O27" s="2">
        <v>81.400000000000006</v>
      </c>
      <c r="P27" s="210">
        <f t="shared" si="2"/>
        <v>0</v>
      </c>
      <c r="Q27" s="189"/>
      <c r="R27" s="202"/>
      <c r="S27" s="189"/>
    </row>
    <row r="28" spans="1:19" x14ac:dyDescent="0.4">
      <c r="A28" s="204"/>
      <c r="B28" s="190"/>
      <c r="C28" s="23"/>
      <c r="D28" s="73"/>
      <c r="E28" s="1"/>
      <c r="F28" s="11"/>
      <c r="G28" s="189"/>
      <c r="H28" s="211"/>
      <c r="I28" s="186"/>
      <c r="J28" s="201">
        <f t="shared" si="1"/>
        <v>0</v>
      </c>
      <c r="K28" s="185">
        <f t="shared" si="1"/>
        <v>0</v>
      </c>
      <c r="L28" s="32">
        <f t="shared" si="1"/>
        <v>0</v>
      </c>
      <c r="M28" s="36"/>
      <c r="N28" s="44"/>
      <c r="O28" s="2">
        <v>81.400000000000006</v>
      </c>
      <c r="P28" s="210">
        <f t="shared" si="2"/>
        <v>0</v>
      </c>
      <c r="Q28" s="189"/>
      <c r="R28" s="202"/>
      <c r="S28" s="189"/>
    </row>
    <row r="29" spans="1:19" ht="19.2" customHeight="1" x14ac:dyDescent="0.4">
      <c r="A29" s="204"/>
      <c r="B29" s="190"/>
      <c r="C29" s="23" t="s">
        <v>17</v>
      </c>
      <c r="D29" s="73"/>
      <c r="E29" s="1"/>
      <c r="F29" s="11"/>
      <c r="G29" s="189"/>
      <c r="H29" s="203" t="str">
        <f>C29</f>
        <v>주사료</v>
      </c>
      <c r="I29" s="186"/>
      <c r="J29" s="201">
        <f t="shared" si="1"/>
        <v>0</v>
      </c>
      <c r="K29" s="185">
        <f t="shared" si="1"/>
        <v>0</v>
      </c>
      <c r="L29" s="32">
        <f t="shared" si="1"/>
        <v>0</v>
      </c>
      <c r="M29" s="36"/>
      <c r="N29" s="44"/>
      <c r="O29" s="2">
        <v>81.400000000000006</v>
      </c>
      <c r="P29" s="210">
        <f t="shared" si="2"/>
        <v>0</v>
      </c>
      <c r="Q29" s="189"/>
      <c r="R29" s="202"/>
      <c r="S29" s="189"/>
    </row>
    <row r="30" spans="1:19" x14ac:dyDescent="0.4">
      <c r="A30" s="204"/>
      <c r="B30" s="190"/>
      <c r="C30" s="23"/>
      <c r="D30" s="73"/>
      <c r="E30" s="1"/>
      <c r="F30" s="11"/>
      <c r="G30" s="189"/>
      <c r="H30" s="211"/>
      <c r="I30" s="186"/>
      <c r="J30" s="201">
        <f t="shared" si="1"/>
        <v>0</v>
      </c>
      <c r="K30" s="185">
        <f t="shared" si="1"/>
        <v>0</v>
      </c>
      <c r="L30" s="32">
        <f t="shared" si="1"/>
        <v>0</v>
      </c>
      <c r="M30" s="36"/>
      <c r="N30" s="44"/>
      <c r="O30" s="2">
        <v>81.400000000000006</v>
      </c>
      <c r="P30" s="210">
        <f t="shared" si="2"/>
        <v>0</v>
      </c>
      <c r="Q30" s="189"/>
      <c r="R30" s="202"/>
      <c r="S30" s="189"/>
    </row>
    <row r="31" spans="1:19" x14ac:dyDescent="0.4">
      <c r="A31" s="204"/>
      <c r="B31" s="190"/>
      <c r="C31" s="23"/>
      <c r="D31" s="73"/>
      <c r="E31" s="1"/>
      <c r="F31" s="11"/>
      <c r="G31" s="189"/>
      <c r="H31" s="211"/>
      <c r="I31" s="186"/>
      <c r="J31" s="201">
        <f t="shared" si="1"/>
        <v>0</v>
      </c>
      <c r="K31" s="185">
        <f t="shared" si="1"/>
        <v>0</v>
      </c>
      <c r="L31" s="32">
        <f t="shared" si="1"/>
        <v>0</v>
      </c>
      <c r="M31" s="36"/>
      <c r="N31" s="44"/>
      <c r="O31" s="2">
        <v>81.400000000000006</v>
      </c>
      <c r="P31" s="210">
        <f t="shared" si="2"/>
        <v>0</v>
      </c>
      <c r="Q31" s="189"/>
      <c r="R31" s="202"/>
      <c r="S31" s="189"/>
    </row>
    <row r="32" spans="1:19" x14ac:dyDescent="0.4">
      <c r="A32" s="204"/>
      <c r="B32" s="190"/>
      <c r="C32" s="23"/>
      <c r="D32" s="73"/>
      <c r="E32" s="1"/>
      <c r="F32" s="11"/>
      <c r="G32" s="189"/>
      <c r="H32" s="211"/>
      <c r="I32" s="186"/>
      <c r="J32" s="201">
        <f t="shared" si="1"/>
        <v>0</v>
      </c>
      <c r="K32" s="185">
        <f t="shared" si="1"/>
        <v>0</v>
      </c>
      <c r="L32" s="32">
        <f t="shared" si="1"/>
        <v>0</v>
      </c>
      <c r="M32" s="36"/>
      <c r="N32" s="44"/>
      <c r="O32" s="2">
        <v>81.400000000000006</v>
      </c>
      <c r="P32" s="210">
        <f t="shared" si="2"/>
        <v>0</v>
      </c>
      <c r="Q32" s="189"/>
      <c r="R32" s="202"/>
      <c r="S32" s="189"/>
    </row>
    <row r="33" spans="1:19" ht="19.2" customHeight="1" x14ac:dyDescent="0.4">
      <c r="A33" s="204"/>
      <c r="B33" s="190"/>
      <c r="C33" s="23" t="s">
        <v>18</v>
      </c>
      <c r="D33" s="73"/>
      <c r="E33" s="1"/>
      <c r="F33" s="11"/>
      <c r="G33" s="189"/>
      <c r="H33" s="203" t="str">
        <f>C33</f>
        <v>처치및 수술료</v>
      </c>
      <c r="I33" s="36"/>
      <c r="J33" s="201">
        <f t="shared" si="1"/>
        <v>0</v>
      </c>
      <c r="K33" s="185">
        <f t="shared" si="1"/>
        <v>0</v>
      </c>
      <c r="L33" s="32">
        <f t="shared" si="1"/>
        <v>0</v>
      </c>
      <c r="M33" s="36"/>
      <c r="N33" s="44"/>
      <c r="O33" s="2">
        <v>81.400000000000006</v>
      </c>
      <c r="P33" s="210">
        <f t="shared" si="2"/>
        <v>0</v>
      </c>
      <c r="Q33" s="189"/>
      <c r="R33" s="202"/>
      <c r="S33" s="189"/>
    </row>
    <row r="34" spans="1:19" x14ac:dyDescent="0.4">
      <c r="A34" s="204"/>
      <c r="B34" s="190"/>
      <c r="C34" s="23"/>
      <c r="D34" s="73"/>
      <c r="E34" s="1"/>
      <c r="F34" s="11"/>
      <c r="G34" s="189"/>
      <c r="H34" s="211"/>
      <c r="I34" s="186"/>
      <c r="J34" s="201">
        <f t="shared" si="1"/>
        <v>0</v>
      </c>
      <c r="K34" s="185">
        <f t="shared" si="1"/>
        <v>0</v>
      </c>
      <c r="L34" s="32">
        <f t="shared" si="1"/>
        <v>0</v>
      </c>
      <c r="M34" s="36"/>
      <c r="N34" s="44"/>
      <c r="O34" s="2">
        <v>81.400000000000006</v>
      </c>
      <c r="P34" s="210">
        <f t="shared" si="2"/>
        <v>0</v>
      </c>
      <c r="Q34" s="189"/>
      <c r="R34" s="202"/>
      <c r="S34" s="189"/>
    </row>
    <row r="35" spans="1:19" x14ac:dyDescent="0.4">
      <c r="A35" s="204"/>
      <c r="B35" s="190"/>
      <c r="C35" s="23"/>
      <c r="D35" s="73"/>
      <c r="E35" s="1"/>
      <c r="F35" s="11"/>
      <c r="G35" s="189"/>
      <c r="H35" s="211"/>
      <c r="I35" s="186"/>
      <c r="J35" s="201">
        <f t="shared" si="1"/>
        <v>0</v>
      </c>
      <c r="K35" s="185">
        <f t="shared" si="1"/>
        <v>0</v>
      </c>
      <c r="L35" s="32">
        <f t="shared" si="1"/>
        <v>0</v>
      </c>
      <c r="M35" s="36"/>
      <c r="N35" s="44"/>
      <c r="O35" s="2">
        <v>81.400000000000006</v>
      </c>
      <c r="P35" s="210">
        <f t="shared" si="2"/>
        <v>0</v>
      </c>
      <c r="Q35" s="189"/>
      <c r="R35" s="202"/>
      <c r="S35" s="189"/>
    </row>
    <row r="36" spans="1:19" x14ac:dyDescent="0.4">
      <c r="A36" s="204"/>
      <c r="B36" s="190"/>
      <c r="C36" s="23"/>
      <c r="D36" s="73"/>
      <c r="E36" s="1"/>
      <c r="F36" s="11"/>
      <c r="G36" s="189"/>
      <c r="H36" s="211"/>
      <c r="I36" s="186"/>
      <c r="J36" s="201">
        <f t="shared" si="1"/>
        <v>0</v>
      </c>
      <c r="K36" s="185">
        <f t="shared" si="1"/>
        <v>0</v>
      </c>
      <c r="L36" s="32">
        <f t="shared" si="1"/>
        <v>0</v>
      </c>
      <c r="M36" s="36"/>
      <c r="N36" s="44"/>
      <c r="O36" s="2">
        <v>81.400000000000006</v>
      </c>
      <c r="P36" s="210">
        <f t="shared" si="2"/>
        <v>0</v>
      </c>
      <c r="Q36" s="189"/>
      <c r="R36" s="202"/>
      <c r="S36" s="189"/>
    </row>
    <row r="37" spans="1:19" x14ac:dyDescent="0.4">
      <c r="A37" s="204"/>
      <c r="B37" s="190"/>
      <c r="C37" s="23" t="s">
        <v>19</v>
      </c>
      <c r="D37" s="73"/>
      <c r="E37" s="1"/>
      <c r="F37" s="11"/>
      <c r="G37" s="189"/>
      <c r="H37" s="203" t="str">
        <f>C37</f>
        <v>검사료</v>
      </c>
      <c r="I37" s="36"/>
      <c r="J37" s="201">
        <f t="shared" si="1"/>
        <v>0</v>
      </c>
      <c r="K37" s="185">
        <f t="shared" si="1"/>
        <v>0</v>
      </c>
      <c r="L37" s="32">
        <f t="shared" si="1"/>
        <v>0</v>
      </c>
      <c r="M37" s="36"/>
      <c r="N37" s="44"/>
      <c r="O37" s="2">
        <v>81.400000000000006</v>
      </c>
      <c r="P37" s="210">
        <f t="shared" si="2"/>
        <v>0</v>
      </c>
      <c r="Q37" s="189"/>
      <c r="R37" s="202"/>
      <c r="S37" s="189"/>
    </row>
    <row r="38" spans="1:19" x14ac:dyDescent="0.4">
      <c r="A38" s="204"/>
      <c r="B38" s="190"/>
      <c r="C38" s="23"/>
      <c r="D38" s="73"/>
      <c r="E38" s="1"/>
      <c r="F38" s="11"/>
      <c r="G38" s="189"/>
      <c r="H38" s="211"/>
      <c r="I38" s="186"/>
      <c r="J38" s="201">
        <f t="shared" si="1"/>
        <v>0</v>
      </c>
      <c r="K38" s="185">
        <f t="shared" si="1"/>
        <v>0</v>
      </c>
      <c r="L38" s="32">
        <f t="shared" si="1"/>
        <v>0</v>
      </c>
      <c r="M38" s="36"/>
      <c r="N38" s="44"/>
      <c r="O38" s="2">
        <v>81.400000000000006</v>
      </c>
      <c r="P38" s="210">
        <f t="shared" si="2"/>
        <v>0</v>
      </c>
      <c r="Q38" s="189"/>
      <c r="R38" s="202"/>
      <c r="S38" s="189"/>
    </row>
    <row r="39" spans="1:19" x14ac:dyDescent="0.4">
      <c r="A39" s="204"/>
      <c r="B39" s="190"/>
      <c r="C39" s="23"/>
      <c r="D39" s="73"/>
      <c r="E39" s="1"/>
      <c r="F39" s="11"/>
      <c r="G39" s="189"/>
      <c r="H39" s="211"/>
      <c r="I39" s="186"/>
      <c r="J39" s="201">
        <f t="shared" si="1"/>
        <v>0</v>
      </c>
      <c r="K39" s="185">
        <f t="shared" si="1"/>
        <v>0</v>
      </c>
      <c r="L39" s="32">
        <f t="shared" si="1"/>
        <v>0</v>
      </c>
      <c r="M39" s="36"/>
      <c r="N39" s="44"/>
      <c r="O39" s="2">
        <v>81.400000000000006</v>
      </c>
      <c r="P39" s="210">
        <f t="shared" si="2"/>
        <v>0</v>
      </c>
      <c r="Q39" s="189"/>
      <c r="R39" s="202"/>
      <c r="S39" s="189"/>
    </row>
    <row r="40" spans="1:19" x14ac:dyDescent="0.4">
      <c r="A40" s="204"/>
      <c r="B40" s="190"/>
      <c r="C40" s="23"/>
      <c r="D40" s="73"/>
      <c r="E40" s="1"/>
      <c r="F40" s="11"/>
      <c r="G40" s="189"/>
      <c r="H40" s="211"/>
      <c r="I40" s="186"/>
      <c r="J40" s="201">
        <f t="shared" si="1"/>
        <v>0</v>
      </c>
      <c r="K40" s="185">
        <f t="shared" si="1"/>
        <v>0</v>
      </c>
      <c r="L40" s="32">
        <f t="shared" si="1"/>
        <v>0</v>
      </c>
      <c r="M40" s="36"/>
      <c r="N40" s="44"/>
      <c r="O40" s="2">
        <v>81.400000000000006</v>
      </c>
      <c r="P40" s="210">
        <f t="shared" si="2"/>
        <v>0</v>
      </c>
      <c r="Q40" s="189"/>
      <c r="R40" s="202"/>
      <c r="S40" s="189"/>
    </row>
    <row r="41" spans="1:19" x14ac:dyDescent="0.4">
      <c r="A41" s="189"/>
      <c r="B41" s="190"/>
      <c r="C41" s="23"/>
      <c r="D41" s="73"/>
      <c r="E41" s="1"/>
      <c r="F41" s="11"/>
      <c r="G41" s="189"/>
      <c r="H41" s="211"/>
      <c r="I41" s="186"/>
      <c r="J41" s="201">
        <f t="shared" si="1"/>
        <v>0</v>
      </c>
      <c r="K41" s="185">
        <f t="shared" si="1"/>
        <v>0</v>
      </c>
      <c r="L41" s="32">
        <f t="shared" si="1"/>
        <v>0</v>
      </c>
      <c r="M41" s="36"/>
      <c r="N41" s="44"/>
      <c r="O41" s="2">
        <v>81.400000000000006</v>
      </c>
      <c r="P41" s="210">
        <f t="shared" si="2"/>
        <v>0</v>
      </c>
      <c r="Q41" s="189"/>
      <c r="R41" s="202"/>
      <c r="S41" s="189"/>
    </row>
    <row r="42" spans="1:19" x14ac:dyDescent="0.4">
      <c r="A42" s="189"/>
      <c r="B42" s="191"/>
      <c r="C42" s="23"/>
      <c r="D42" s="2"/>
      <c r="E42" s="1"/>
      <c r="F42" s="11"/>
      <c r="G42" s="189"/>
      <c r="H42" s="211"/>
      <c r="I42" s="186"/>
      <c r="J42" s="201">
        <f t="shared" si="1"/>
        <v>0</v>
      </c>
      <c r="K42" s="185">
        <f t="shared" si="1"/>
        <v>0</v>
      </c>
      <c r="L42" s="32">
        <f t="shared" si="1"/>
        <v>0</v>
      </c>
      <c r="M42" s="36"/>
      <c r="N42" s="44"/>
      <c r="O42" s="2">
        <v>81.400000000000006</v>
      </c>
      <c r="P42" s="210">
        <f t="shared" si="2"/>
        <v>0</v>
      </c>
      <c r="Q42" s="189"/>
      <c r="R42" s="202"/>
      <c r="S42" s="189"/>
    </row>
    <row r="43" spans="1:19" x14ac:dyDescent="0.4">
      <c r="A43" s="189"/>
      <c r="B43" s="190"/>
      <c r="C43" s="23"/>
      <c r="D43" s="73"/>
      <c r="E43" s="1"/>
      <c r="F43" s="11"/>
      <c r="G43" s="189"/>
      <c r="H43" s="211"/>
      <c r="I43" s="186"/>
      <c r="J43" s="201">
        <f t="shared" si="1"/>
        <v>0</v>
      </c>
      <c r="K43" s="185">
        <f t="shared" si="1"/>
        <v>0</v>
      </c>
      <c r="L43" s="32">
        <f t="shared" si="1"/>
        <v>0</v>
      </c>
      <c r="M43" s="36"/>
      <c r="N43" s="44"/>
      <c r="O43" s="2">
        <v>81.400000000000006</v>
      </c>
      <c r="P43" s="210">
        <f t="shared" si="2"/>
        <v>0</v>
      </c>
      <c r="Q43" s="189"/>
      <c r="R43" s="202"/>
      <c r="S43" s="189"/>
    </row>
    <row r="44" spans="1:19" x14ac:dyDescent="0.4">
      <c r="A44" s="189"/>
      <c r="B44" s="190"/>
      <c r="C44" s="23"/>
      <c r="D44" s="73"/>
      <c r="E44" s="1"/>
      <c r="F44" s="11"/>
      <c r="G44" s="189"/>
      <c r="H44" s="211"/>
      <c r="I44" s="186"/>
      <c r="J44" s="201">
        <f t="shared" si="1"/>
        <v>0</v>
      </c>
      <c r="K44" s="185">
        <f t="shared" si="1"/>
        <v>0</v>
      </c>
      <c r="L44" s="32">
        <f t="shared" si="1"/>
        <v>0</v>
      </c>
      <c r="M44" s="36"/>
      <c r="N44" s="44"/>
      <c r="O44" s="2">
        <v>81.400000000000006</v>
      </c>
      <c r="P44" s="210">
        <f t="shared" si="2"/>
        <v>0</v>
      </c>
      <c r="Q44" s="189"/>
      <c r="R44" s="202"/>
      <c r="S44" s="189"/>
    </row>
    <row r="45" spans="1:19" x14ac:dyDescent="0.4">
      <c r="A45" s="189"/>
      <c r="B45" s="190"/>
      <c r="C45" s="23"/>
      <c r="D45" s="73"/>
      <c r="E45" s="1"/>
      <c r="F45" s="11"/>
      <c r="G45" s="189"/>
      <c r="H45" s="211"/>
      <c r="I45" s="186"/>
      <c r="J45" s="201">
        <f t="shared" si="1"/>
        <v>0</v>
      </c>
      <c r="K45" s="185">
        <f t="shared" si="1"/>
        <v>0</v>
      </c>
      <c r="L45" s="32">
        <f t="shared" si="1"/>
        <v>0</v>
      </c>
      <c r="M45" s="36"/>
      <c r="N45" s="44"/>
      <c r="O45" s="2">
        <v>81.400000000000006</v>
      </c>
      <c r="P45" s="210">
        <f t="shared" si="2"/>
        <v>0</v>
      </c>
      <c r="Q45" s="189"/>
      <c r="R45" s="202"/>
      <c r="S45" s="189"/>
    </row>
    <row r="46" spans="1:19" ht="18" thickBot="1" x14ac:dyDescent="0.45">
      <c r="A46" s="189"/>
      <c r="B46" s="190"/>
      <c r="C46" s="24"/>
      <c r="D46" s="74"/>
      <c r="E46" s="9"/>
      <c r="F46" s="12"/>
      <c r="G46" s="189"/>
      <c r="H46" s="212"/>
      <c r="I46" s="213"/>
      <c r="J46" s="214">
        <f t="shared" si="1"/>
        <v>0</v>
      </c>
      <c r="K46" s="215">
        <f t="shared" si="1"/>
        <v>0</v>
      </c>
      <c r="L46" s="35">
        <f t="shared" si="1"/>
        <v>0</v>
      </c>
      <c r="M46" s="38"/>
      <c r="N46" s="216"/>
      <c r="O46" s="25">
        <v>81.400000000000006</v>
      </c>
      <c r="P46" s="217">
        <f t="shared" si="2"/>
        <v>0</v>
      </c>
      <c r="Q46" s="189"/>
      <c r="R46" s="202"/>
      <c r="S46" s="189"/>
    </row>
    <row r="47" spans="1:19" x14ac:dyDescent="0.4">
      <c r="Q47" s="189"/>
      <c r="R47" s="189"/>
      <c r="S47" s="189"/>
    </row>
    <row r="48" spans="1:19" x14ac:dyDescent="0.4">
      <c r="Q48" s="189"/>
      <c r="R48" s="189"/>
      <c r="S48" s="189"/>
    </row>
    <row r="49" spans="17:19" x14ac:dyDescent="0.4">
      <c r="Q49" s="189"/>
      <c r="R49" s="189"/>
      <c r="S49" s="189"/>
    </row>
    <row r="50" spans="17:19" x14ac:dyDescent="0.4">
      <c r="Q50" s="189"/>
      <c r="R50" s="189"/>
      <c r="S50" s="189"/>
    </row>
    <row r="51" spans="17:19" x14ac:dyDescent="0.4">
      <c r="Q51" s="189"/>
      <c r="R51" s="189"/>
      <c r="S51" s="189"/>
    </row>
    <row r="52" spans="17:19" x14ac:dyDescent="0.4">
      <c r="Q52" s="189"/>
      <c r="R52" s="189"/>
      <c r="S52" s="189"/>
    </row>
    <row r="53" spans="17:19" x14ac:dyDescent="0.4">
      <c r="Q53" s="189"/>
      <c r="R53" s="189"/>
      <c r="S53" s="189"/>
    </row>
    <row r="54" spans="17:19" x14ac:dyDescent="0.4">
      <c r="Q54" s="189"/>
      <c r="R54" s="189"/>
      <c r="S54" s="189"/>
    </row>
    <row r="55" spans="17:19" x14ac:dyDescent="0.4">
      <c r="Q55" s="189"/>
      <c r="R55" s="189"/>
      <c r="S55" s="189"/>
    </row>
    <row r="56" spans="17:19" x14ac:dyDescent="0.4">
      <c r="Q56" s="189"/>
      <c r="R56" s="189"/>
      <c r="S56" s="189"/>
    </row>
    <row r="57" spans="17:19" x14ac:dyDescent="0.4">
      <c r="Q57" s="189"/>
      <c r="R57" s="189"/>
      <c r="S57" s="189"/>
    </row>
    <row r="58" spans="17:19" x14ac:dyDescent="0.4">
      <c r="Q58" s="189"/>
      <c r="R58" s="189"/>
      <c r="S58" s="189"/>
    </row>
    <row r="59" spans="17:19" x14ac:dyDescent="0.4">
      <c r="Q59" s="189"/>
      <c r="R59" s="189"/>
      <c r="S59" s="189"/>
    </row>
    <row r="60" spans="17:19" x14ac:dyDescent="0.4">
      <c r="Q60" s="189"/>
      <c r="R60" s="189"/>
      <c r="S60" s="189"/>
    </row>
    <row r="61" spans="17:19" x14ac:dyDescent="0.4">
      <c r="Q61" s="189"/>
      <c r="R61" s="189"/>
      <c r="S61" s="189"/>
    </row>
    <row r="62" spans="17:19" x14ac:dyDescent="0.4">
      <c r="Q62" s="189"/>
      <c r="R62" s="189"/>
      <c r="S62" s="189"/>
    </row>
    <row r="63" spans="17:19" x14ac:dyDescent="0.4">
      <c r="Q63" s="189"/>
      <c r="R63" s="189"/>
      <c r="S63" s="189"/>
    </row>
    <row r="64" spans="17:19" x14ac:dyDescent="0.4">
      <c r="Q64" s="189"/>
      <c r="R64" s="189"/>
      <c r="S64" s="189"/>
    </row>
  </sheetData>
  <mergeCells count="4">
    <mergeCell ref="A9:E9"/>
    <mergeCell ref="G9:L9"/>
    <mergeCell ref="C16:F16"/>
    <mergeCell ref="H16:L1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1번</vt:lpstr>
      <vt:lpstr>2번</vt:lpstr>
      <vt:lpstr>3번</vt:lpstr>
      <vt:lpstr>4번</vt:lpstr>
      <vt:lpstr>5번</vt:lpstr>
      <vt:lpstr>6번</vt:lpstr>
      <vt:lpstr>7번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2018-03-20T02:02:10Z</dcterms:created>
  <dcterms:modified xsi:type="dcterms:W3CDTF">2018-03-30T00:58:25Z</dcterms:modified>
</cp:coreProperties>
</file>